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9200" windowHeight="71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<sst xmlns="http://schemas.openxmlformats.org/spreadsheetml/2006/main" count="1567" uniqueCount="652">
  <si>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</si>
  <si>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</si>
  <si>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</si>
  <si>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</si>
  <si>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</si>
  <si>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</si>
  <si>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</si>
  <si>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</si>
  <si>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</si>
  <si>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</si>
  <si>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</si>
  <si>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</si>
  <si>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</si>
  <si>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</si>
  <si>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</si>
  <si>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</si>
  <si>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</si>
  <si>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</si>
  <si>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</si>
  <si>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</si>
  <si>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</si>
  <si>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</si>
  <si>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</si>
  <si>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</si>
  <si>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</si>
  <si>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</si>
  <si>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</si>
  <si>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</si>
  <si>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</si>
  <si>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</si>
  <si>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</si>
  <si>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</si>
  <si>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</si>
  <si>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</si>
  <si>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</si>
  <si>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</si>
  <si>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</si>
  <si>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</si>
  <si>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</si>
  <si>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</si>
  <si>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</si>
  <si>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</si>
  <si>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</si>
  <si>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</si>
  <si>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</si>
  <si>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</si>
  <si>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</si>
  <si>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</si>
  <si>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</si>
  <si>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</si>
  <si>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</si>
  <si>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</si>
  <si>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</si>
  <si>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</si>
  <si>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</si>
  <si>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</si>
  <si>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</si>
  <si>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</si>
  <si>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</si>
  <si>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</si>
  <si>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</si>
  <si>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</si>
  <si>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</si>
  <si>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</si>
  <si>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</si>
  <si>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</si>
  <si>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</si>
  <si>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</si>
  <si>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</si>
  <si>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</si>
  <si>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</si>
  <si>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</si>
  <si>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</si>
  <si>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</si>
  <si>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</si>
  <si>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</si>
  <si>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</si>
  <si>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</si>
  <si>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</si>
  <si>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</si>
  <si>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</si>
  <si>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</si>
  <si>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</si>
  <si>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</si>
  <si>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</si>
  <si>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</si>
  <si>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</si>
  <si>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</si>
  <si>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</si>
  <si>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</si>
  <si>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</si>
  <si>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</si>
  <si>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</si>
  <si>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</si>
  <si>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</si>
  <si>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</si>
  <si>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</si>
  <si>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</si>
  <si>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</si>
  <si>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</si>
  <si>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</si>
  <si>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</si>
  <si>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</si>
  <si>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</si>
  <si>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</si>
  <si>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</si>
  <si>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</si>
  <si>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</si>
  <si>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</si>
  <si>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</si>
  <si>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</si>
  <si>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</si>
  <si>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</si>
  <si>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</si>
  <si>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</si>
  <si>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</si>
  <si>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</si>
  <si>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</si>
  <si>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</si>
  <si>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</si>
  <si>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</si>
  <si>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</si>
  <si>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</si>
  <si>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</si>
  <si>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</si>
  <si>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</si>
  <si>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</si>
  <si>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</si>
  <si>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</si>
  <si>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</si>
  <si>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</si>
  <si>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</si>
  <si>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</si>
  <si>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</si>
  <si>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</si>
  <si>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</si>
  <si>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</si>
  <si>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</si>
  <si>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</si>
  <si>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</si>
  <si>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</si>
  <si>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</si>
  <si>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</si>
  <si>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</si>
  <si>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</si>
  <si>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</si>
  <si>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</si>
  <si>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</si>
  <si>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</si>
  <si>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</si>
  <si>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</si>
  <si>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</si>
  <si>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</si>
  <si>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</si>
  <si>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</si>
  <si>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</si>
  <si>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</si>
  <si>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</si>
  <si>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</si>
  <si>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</si>
  <si>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</si>
  <si>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</si>
  <si>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</si>
  <si>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</si>
  <si>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</si>
  <si>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</si>
  <si>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</si>
  <si>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</si>
  <si>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</si>
  <si>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</si>
  <si>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</si>
  <si>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</si>
  <si>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</si>
  <si>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</si>
  <si>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</si>
  <si>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</si>
  <si>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</si>
  <si>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</si>
  <si>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</si>
  <si>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</si>
  <si>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</si>
  <si>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</si>
  <si>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</si>
  <si>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</si>
  <si>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</si>
  <si>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</si>
  <si>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</si>
  <si>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</si>
  <si>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</si>
  <si>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</si>
  <si>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</si>
  <si>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</si>
  <si>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</si>
  <si>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</si>
  <si>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</si>
  <si>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</si>
  <si>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</si>
  <si>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</si>
  <si>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</si>
  <si>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</si>
  <si>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</si>
  <si>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</si>
  <si>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</si>
  <si>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</si>
  <si>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</si>
  <si>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</si>
  <si>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福岡県福岡市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</si>
  <si>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</si>
  <si>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</si>
  <si>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</si>
  <si>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</si>
  <si>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</si>
  <si>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</si>
  <si>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</si>
  <si>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</si>
  <si>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</si>
  <si>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</si>
  <si>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</si>
  <si>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</si>
  <si>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</si>
  <si>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</si>
  <si>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</si>
  <si>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</si>
  <si>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</si>
  <si>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</si>
  <si>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</si>
  <si>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</si>
  <si>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</si>
  <si>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</si>
  <si>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</si>
  <si>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</si>
  <si>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</si>
  <si>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</si>
  <si>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</si>
  <si>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</si>
  <si>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</si>
  <si>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</si>
  <si>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</si>
  <si>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</si>
  <si>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</si>
  <si>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</si>
  <si>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</si>
  <si>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</si>
  <si>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</si>
  <si>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</si>
  <si>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</si>
  <si>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</si>
  <si>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</si>
  <si>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</si>
  <si>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</si>
  <si>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</si>
  <si>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</si>
  <si>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</si>
  <si>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</si>
  <si>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</si>
  <si>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</si>
  <si>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</si>
  <si>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</si>
  <si>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</si>
  <si>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</si>
  <si>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</si>
  <si>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</si>
  <si>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</si>
  <si>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</si>
  <si>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</si>
  <si>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</si>
  <si>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</si>
  <si>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</si>
  <si>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</si>
  <si>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</si>
  <si>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</si>
  <si>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</si>
  <si>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</si>
  <si>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</si>
  <si>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</si>
  <si>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</si>
  <si>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</si>
  <si>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</si>
  <si>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</si>
  <si>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</si>
  <si>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</si>
  <si>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</si>
  <si>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</si>
  <si>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</si>
  <si>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</si>
  <si>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</si>
  <si>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</si>
  <si>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</si>
  <si>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</si>
  <si>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</si>
  <si>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</si>
  <si>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</si>
  <si>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</si>
  <si>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</si>
  <si>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</si>
  <si>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</si>
  <si>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</si>
  <si>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</si>
  <si>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</si>
  <si>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</si>
  <si>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</si>
  <si>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</si>
  <si>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</si>
  <si>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</si>
  <si>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</si>
  <si>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</si>
  <si>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</si>
  <si>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</si>
  <si>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</si>
  <si>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</si>
  <si>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</si>
  <si>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</si>
  <si>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</si>
  <si>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</si>
  <si>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</si>
  <si>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</si>
  <si>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</si>
  <si>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</si>
  <si>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</si>
  <si>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</si>
  <si>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</si>
  <si>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</si>
  <si>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</si>
  <si>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</si>
  <si>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</si>
  <si>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</si>
  <si>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</si>
  <si>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</si>
  <si>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</si>
  <si>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</si>
  <si>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</si>
  <si>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</si>
  <si>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</si>
  <si>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</si>
  <si>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</si>
  <si>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</si>
  <si>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</si>
  <si>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</si>
  <si>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</si>
  <si>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</si>
  <si>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</si>
  <si>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</si>
  <si>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</si>
  <si>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</si>
  <si>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</si>
  <si>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</si>
  <si>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</si>
  <si>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</si>
  <si>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</si>
  <si>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</si>
  <si>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</si>
  <si>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</si>
  <si>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</si>
  <si>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</si>
  <si>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</si>
  <si>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</si>
  <si>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福岡県福岡市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</si>
  <si>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</si>
  <si>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</si>
  <si>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</si>
  <si>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</si>
  <si>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</si>
  <si>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</si>
  <si>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</si>
  <si>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</si>
  <si>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</si>
  <si>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</si>
  <si>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</si>
  <si>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</si>
  <si>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</si>
  <si>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</si>
  <si>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</si>
  <si>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</si>
  <si>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</si>
  <si>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</si>
  <si>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</si>
  <si>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</si>
  <si>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</si>
  <si>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</si>
  <si>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伊都土地区画整理事業特別会計</t>
    <phoneticPr fontId="5"/>
  </si>
  <si>
    <t>香椎駅周辺土地区画整理事業特別会計</t>
    <phoneticPr fontId="5"/>
  </si>
  <si>
    <t>-</t>
    <phoneticPr fontId="5"/>
  </si>
  <si>
    <t>公共用地先行取得事業特別会計</t>
    <phoneticPr fontId="5"/>
  </si>
  <si>
    <t>-</t>
    <phoneticPr fontId="5"/>
  </si>
  <si>
    <t>市立病院機構病院事業債管理特別会計</t>
    <phoneticPr fontId="5"/>
  </si>
  <si>
    <t>-</t>
    <phoneticPr fontId="5"/>
  </si>
  <si>
    <t>市債管理特別会計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</si>
  <si>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</si>
  <si>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</si>
  <si>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</si>
  <si>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</si>
  <si>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</si>
  <si>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</si>
  <si>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</si>
  <si>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</si>
  <si>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</si>
  <si>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</si>
  <si>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</si>
  <si>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</si>
  <si>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</si>
  <si>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</si>
  <si>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</si>
  <si>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</si>
  <si>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</si>
  <si>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</si>
  <si>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t>
    <phoneticPr fontId="5"/>
  </si>
  <si>
    <t>モーターボート競走事業会計</t>
    <phoneticPr fontId="5"/>
  </si>
  <si>
    <t>法適用企業</t>
    <phoneticPr fontId="5"/>
  </si>
  <si>
    <t>下水道事業会計</t>
    <phoneticPr fontId="5"/>
  </si>
  <si>
    <t>法適用企業</t>
    <phoneticPr fontId="5"/>
  </si>
  <si>
    <t>水道事業会計</t>
    <phoneticPr fontId="5"/>
  </si>
  <si>
    <t>工業用水道事業会計</t>
    <phoneticPr fontId="5"/>
  </si>
  <si>
    <t>高速鉄道事業会計</t>
    <phoneticPr fontId="5"/>
  </si>
  <si>
    <t>法適用企業</t>
    <phoneticPr fontId="5"/>
  </si>
  <si>
    <t>集落排水事業特別会計</t>
    <phoneticPr fontId="5"/>
  </si>
  <si>
    <t>法非適用企業</t>
    <phoneticPr fontId="5"/>
  </si>
  <si>
    <t>中央卸売市場特別会計</t>
    <phoneticPr fontId="5"/>
  </si>
  <si>
    <t>法非適用企業</t>
    <phoneticPr fontId="5"/>
  </si>
  <si>
    <t>市営渡船事業特別会計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</si>
  <si>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</si>
  <si>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</si>
  <si>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</si>
  <si>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</si>
  <si>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</si>
  <si>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</si>
  <si>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</si>
  <si>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</si>
  <si>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</si>
  <si>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</si>
  <si>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</si>
  <si>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</si>
  <si>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</si>
  <si>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</si>
  <si>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</si>
  <si>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</si>
  <si>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</si>
  <si>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</si>
  <si>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</si>
  <si>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</si>
  <si>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</si>
  <si>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</si>
  <si>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</si>
  <si>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</si>
  <si>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</si>
  <si>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</si>
  <si>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</si>
  <si>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</si>
  <si>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</si>
  <si>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</si>
  <si>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</si>
  <si>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</si>
  <si>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</si>
  <si>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</si>
  <si>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</si>
  <si>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</si>
  <si>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</si>
  <si>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</si>
  <si>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</si>
  <si>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</si>
  <si>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</si>
  <si>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</si>
  <si>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</si>
  <si>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</si>
  <si>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</si>
  <si>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</si>
  <si>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</si>
  <si>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</si>
  <si>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</si>
  <si>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</si>
  <si>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</si>
  <si>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</si>
  <si>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</si>
  <si>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</si>
  <si>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</si>
  <si>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</si>
  <si>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</si>
  <si>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</si>
  <si>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</si>
  <si>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</si>
  <si>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</si>
  <si>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</si>
  <si>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</si>
  <si>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</si>
  <si>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</si>
  <si>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中央卸売市場特別会計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</si>
  <si>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</si>
  <si>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</si>
  <si>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</si>
  <si>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</si>
  <si>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</si>
  <si>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</si>
  <si>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</si>
  <si>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</si>
  <si>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</si>
  <si>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</si>
  <si>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</si>
  <si>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</si>
  <si>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</si>
  <si>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</si>
  <si>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</si>
  <si>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</si>
  <si>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</si>
  <si>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</si>
  <si>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</si>
  <si>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</si>
  <si>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</si>
  <si>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</si>
  <si>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</si>
  <si>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</si>
  <si>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</si>
  <si>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</si>
  <si>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</si>
  <si>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</si>
  <si>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</si>
  <si>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</si>
  <si>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</si>
  <si>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</si>
  <si>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</si>
  <si>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</si>
  <si>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</si>
  <si>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</si>
  <si>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</si>
  <si>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</si>
  <si>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</si>
  <si>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</si>
  <si>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</si>
  <si>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</si>
  <si>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</si>
  <si>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</si>
  <si>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</si>
  <si>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</si>
  <si>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</si>
  <si>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</si>
  <si>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</si>
  <si>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</si>
  <si>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</si>
  <si>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</si>
  <si>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</si>
  <si>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</si>
  <si>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</si>
  <si>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</si>
  <si>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</si>
  <si>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</si>
  <si>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</si>
  <si>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</si>
  <si>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</si>
  <si>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</si>
  <si>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</si>
  <si>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</si>
  <si>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</si>
  <si>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</si>
  <si>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</si>
  <si>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</si>
  <si>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</si>
  <si>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</si>
  <si>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</si>
  <si>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</si>
  <si>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</si>
  <si>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</si>
  <si>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</si>
  <si>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</si>
  <si>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</si>
  <si>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</si>
  <si>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</si>
  <si>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</si>
  <si>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</si>
  <si>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</si>
  <si>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</si>
  <si>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</si>
  <si>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</si>
  <si>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</si>
  <si>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</si>
  <si>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</si>
  <si>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</si>
  <si>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下水道事業会計</t>
  </si>
  <si>
    <t>モーターボート競走事業会計</t>
  </si>
  <si>
    <t>-</t>
  </si>
  <si>
    <t>一般会計</t>
  </si>
  <si>
    <t>水道事業会計</t>
  </si>
  <si>
    <t>国民健康保険事業特別会計</t>
  </si>
  <si>
    <t>介護保険事業特別会計</t>
  </si>
  <si>
    <t>工業用水道事業会計</t>
  </si>
  <si>
    <t>後期高齢者医療特別会計</t>
  </si>
  <si>
    <t>その他会計（赤字）</t>
  </si>
  <si>
    <t>その他会計（黒字）</t>
  </si>
  <si>
    <t>法適用企業</t>
    <rPh sb="0" eb="1">
      <t>ホウ</t>
    </rPh>
    <rPh sb="1" eb="3">
      <t>テキヨウ</t>
    </rPh>
    <rPh sb="3" eb="5">
      <t>キギョウ</t>
    </rPh>
    <phoneticPr fontId="3"/>
  </si>
  <si>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</si>
  <si>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3"/>
  </si>
  <si>
    <t>福岡県自治振興組合</t>
    <rPh sb="0" eb="2">
      <t>フクオカ</t>
    </rPh>
    <rPh sb="2" eb="3">
      <t>ケン</t>
    </rPh>
    <rPh sb="3" eb="5">
      <t>ジチ</t>
    </rPh>
    <rPh sb="5" eb="7">
      <t>シンコウ</t>
    </rPh>
    <rPh sb="7" eb="9">
      <t>クミアイ</t>
    </rPh>
    <phoneticPr fontId="3"/>
  </si>
  <si>
    <t>糟屋郡篠栗町外一市五町財産組合</t>
    <rPh sb="0" eb="3">
      <t>カスヤグン</t>
    </rPh>
    <rPh sb="3" eb="6">
      <t>ササグリマチ</t>
    </rPh>
    <rPh sb="6" eb="7">
      <t>ホカ</t>
    </rPh>
    <rPh sb="7" eb="8">
      <t>イチ</t>
    </rPh>
    <rPh sb="8" eb="9">
      <t>シ</t>
    </rPh>
    <rPh sb="9" eb="10">
      <t>ゴ</t>
    </rPh>
    <rPh sb="10" eb="11">
      <t>マチ</t>
    </rPh>
    <rPh sb="11" eb="13">
      <t>ザイサン</t>
    </rPh>
    <rPh sb="13" eb="15">
      <t>クミアイ</t>
    </rPh>
    <phoneticPr fontId="3"/>
  </si>
  <si>
    <t>北筑昇華苑組合</t>
  </si>
  <si>
    <t>福岡都市圏南部環境事業組合</t>
    <rPh sb="0" eb="2">
      <t>フクオカ</t>
    </rPh>
    <rPh sb="2" eb="5">
      <t>トシケン</t>
    </rPh>
    <rPh sb="5" eb="7">
      <t>ナンブ</t>
    </rPh>
    <rPh sb="7" eb="9">
      <t>カンキョウ</t>
    </rPh>
    <rPh sb="9" eb="11">
      <t>ジギョウ</t>
    </rPh>
    <rPh sb="11" eb="13">
      <t>クミアイ</t>
    </rPh>
    <phoneticPr fontId="5"/>
  </si>
  <si>
    <t>粕屋郡粕屋町外１市水利組合</t>
    <rPh sb="0" eb="2">
      <t>カスヤ</t>
    </rPh>
    <rPh sb="2" eb="3">
      <t>グン</t>
    </rPh>
    <rPh sb="3" eb="6">
      <t>カスヤマチ</t>
    </rPh>
    <rPh sb="6" eb="7">
      <t>ホカ</t>
    </rPh>
    <rPh sb="8" eb="9">
      <t>シ</t>
    </rPh>
    <rPh sb="9" eb="11">
      <t>スイリ</t>
    </rPh>
    <rPh sb="11" eb="13">
      <t>クミアイ</t>
    </rPh>
    <phoneticPr fontId="3"/>
  </si>
  <si>
    <t>福岡県後期高齢者医療広域連合</t>
    <rPh sb="0" eb="3">
      <t>フクオカケン</t>
    </rPh>
    <rPh sb="3" eb="5">
      <t>コウキ</t>
    </rPh>
    <rPh sb="5" eb="8">
      <t>コウレイシャ</t>
    </rPh>
    <rPh sb="8" eb="10">
      <t>イリョウ</t>
    </rPh>
    <rPh sb="10" eb="12">
      <t>コウイキ</t>
    </rPh>
    <rPh sb="12" eb="14">
      <t>レンゴウ</t>
    </rPh>
    <phoneticPr fontId="3"/>
  </si>
  <si>
    <t>福岡地区水道企業団</t>
    <rPh sb="0" eb="2">
      <t>フクオカ</t>
    </rPh>
    <rPh sb="2" eb="4">
      <t>チク</t>
    </rPh>
    <rPh sb="4" eb="6">
      <t>スイドウ</t>
    </rPh>
    <rPh sb="6" eb="8">
      <t>キギョウ</t>
    </rPh>
    <rPh sb="8" eb="9">
      <t>ダン</t>
    </rPh>
    <phoneticPr fontId="3"/>
  </si>
  <si>
    <t>福岡市緑のまちづくり協会</t>
  </si>
  <si>
    <t>福岡コンベンションセンター</t>
    <rPh sb="0" eb="2">
      <t>フクオカ</t>
    </rPh>
    <phoneticPr fontId="5"/>
  </si>
  <si>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</si>
  <si>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</si>
  <si>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</si>
  <si>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5"/>
  </si>
  <si>
    <t>福岡市交通事業振興会</t>
  </si>
  <si>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</si>
  <si>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</si>
  <si>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</si>
  <si>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</si>
  <si>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</si>
  <si>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3"/>
  </si>
  <si>
    <t>福岡国際交流協会</t>
  </si>
  <si>
    <t>福岡アジア都市研究所</t>
  </si>
  <si>
    <t>博多駅地区土地区画整理記念会館</t>
  </si>
  <si>
    <t>福岡市施設整備公社</t>
    <rPh sb="0" eb="3">
      <t>フクオカシ</t>
    </rPh>
    <rPh sb="3" eb="5">
      <t>シセツ</t>
    </rPh>
    <rPh sb="5" eb="7">
      <t>セイビ</t>
    </rPh>
    <rPh sb="7" eb="9">
      <t>コウシャ</t>
    </rPh>
    <phoneticPr fontId="5"/>
  </si>
  <si>
    <t>博多港開発</t>
  </si>
  <si>
    <t>福岡タワー</t>
  </si>
  <si>
    <t>福岡ソフトリサーチパーク</t>
  </si>
  <si>
    <t>福岡クリーンエナジー</t>
  </si>
  <si>
    <t>博多港ふ頭</t>
  </si>
  <si>
    <t>博多バスターミナル</t>
    <rPh sb="0" eb="2">
      <t>ハカタ</t>
    </rPh>
    <phoneticPr fontId="3"/>
  </si>
  <si>
    <t>福岡交通センター</t>
  </si>
  <si>
    <t>アビスパ福岡</t>
  </si>
  <si>
    <t>博多座</t>
  </si>
  <si>
    <t>サンセルコビル管理</t>
  </si>
  <si>
    <t>福岡地下街開発</t>
  </si>
  <si>
    <t>博多ステーションビル</t>
  </si>
  <si>
    <t>博多リバレイン管理</t>
  </si>
  <si>
    <t>福岡市住宅供給公社</t>
  </si>
  <si>
    <t>福岡市土地開発公社</t>
  </si>
  <si>
    <t>ふくおか環境財団</t>
  </si>
  <si>
    <t>博多海員会館</t>
  </si>
  <si>
    <t>福岡市立病院機構</t>
  </si>
  <si>
    <t>ジェイコム九州</t>
  </si>
  <si>
    <t>ふくおか豊かな海づくり協会</t>
  </si>
  <si>
    <t>○</t>
  </si>
  <si>
    <t>高速鉄道建設基金</t>
    <rPh sb="0" eb="2">
      <t>コウソク</t>
    </rPh>
    <rPh sb="2" eb="4">
      <t>テツドウ</t>
    </rPh>
    <rPh sb="4" eb="6">
      <t>ケンセツ</t>
    </rPh>
    <rPh sb="6" eb="8">
      <t>キキン</t>
    </rPh>
    <phoneticPr fontId="11"/>
  </si>
  <si>
    <t>ユニバーシアード福岡大会記念スポーツ振興基金</t>
    <rPh sb="8" eb="10">
      <t>フクオカ</t>
    </rPh>
    <rPh sb="10" eb="12">
      <t>タイカイ</t>
    </rPh>
    <rPh sb="12" eb="14">
      <t>キネン</t>
    </rPh>
    <rPh sb="18" eb="20">
      <t>シンコウ</t>
    </rPh>
    <rPh sb="20" eb="22">
      <t>キキン</t>
    </rPh>
    <phoneticPr fontId="2"/>
  </si>
  <si>
    <t>庁舎建設等資金積立金</t>
    <rPh sb="0" eb="2">
      <t>チョウシャ</t>
    </rPh>
    <rPh sb="2" eb="4">
      <t>ケンセツ</t>
    </rPh>
    <rPh sb="4" eb="5">
      <t>トウ</t>
    </rPh>
    <rPh sb="5" eb="7">
      <t>シキン</t>
    </rPh>
    <rPh sb="7" eb="9">
      <t>ツミタテ</t>
    </rPh>
    <rPh sb="9" eb="10">
      <t>キン</t>
    </rPh>
    <phoneticPr fontId="11"/>
  </si>
  <si>
    <t>こども未来基金</t>
    <rPh sb="3" eb="5">
      <t>ミライ</t>
    </rPh>
    <rPh sb="5" eb="7">
      <t>キキン</t>
    </rPh>
    <phoneticPr fontId="11"/>
  </si>
  <si>
    <t>市営住宅敷金基金</t>
    <rPh sb="0" eb="2">
      <t>シエイ</t>
    </rPh>
    <rPh sb="2" eb="4">
      <t>ジュウタク</t>
    </rPh>
    <rPh sb="4" eb="6">
      <t>シキキン</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</si>
  <si>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</si>
  <si>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</si>
  <si>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</si>
  <si>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</si>
  <si>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</si>
  <si>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将来負担比率,実質公債費比率ともに，減少傾向にある。これは，行財政改革プランに基づき，一般会計における市債発行額の抑制（目標：平成25年度から平成28年度までの発行額1,600億円以下）の取り組み等を進めたことや，財政運営プラン(平成29年度から</t>
    </r>
    <r>
      <rPr>
        <sz val="11"/>
        <color rgb="FFFF0000"/>
        <rFont val="ＭＳ Ｐゴシック"/>
        <family val="3"/>
        <charset val="128"/>
      </rPr>
      <t>令和2</t>
    </r>
    <r>
      <rPr>
        <sz val="11"/>
        <color indexed="8"/>
        <rFont val="ＭＳ Ｐゴシック"/>
        <family val="3"/>
        <charset val="128"/>
      </rPr>
      <t>年度まで）に基づき，長期的な市債残高の縮減に向けた発行抑制を行い，市債残高の縮減等が図られた結果である。
　今後も財政運営プランの取り組みを進め，市債残高の縮減を図るなど，財政健全化に努める。</t>
    </r>
    <rPh sb="1" eb="3">
      <t>ショウライ</t>
    </rPh>
    <rPh sb="3" eb="5">
      <t>フタン</t>
    </rPh>
    <rPh sb="5" eb="7">
      <t>ヒリツ</t>
    </rPh>
    <rPh sb="8" eb="10">
      <t>ジッシツ</t>
    </rPh>
    <rPh sb="10" eb="12">
      <t>コウサイ</t>
    </rPh>
    <rPh sb="12" eb="13">
      <t>ヒ</t>
    </rPh>
    <rPh sb="13" eb="15">
      <t>ヒリツ</t>
    </rPh>
    <rPh sb="19" eb="21">
      <t>ゲンショウ</t>
    </rPh>
    <rPh sb="21" eb="23">
      <t>ケイコウ</t>
    </rPh>
    <rPh sb="31" eb="34">
      <t>ギョウザイセイ</t>
    </rPh>
    <rPh sb="34" eb="36">
      <t>カイカク</t>
    </rPh>
    <rPh sb="40" eb="41">
      <t>モト</t>
    </rPh>
    <rPh sb="44" eb="46">
      <t>イッパン</t>
    </rPh>
    <rPh sb="46" eb="48">
      <t>カイケイ</t>
    </rPh>
    <rPh sb="52" eb="54">
      <t>シサイ</t>
    </rPh>
    <rPh sb="54" eb="56">
      <t>ハッコウ</t>
    </rPh>
    <rPh sb="56" eb="57">
      <t>ガク</t>
    </rPh>
    <rPh sb="58" eb="60">
      <t>ヨクセイ</t>
    </rPh>
    <rPh sb="61" eb="63">
      <t>モクヒョウ</t>
    </rPh>
    <rPh sb="64" eb="66">
      <t>ヘイセイ</t>
    </rPh>
    <rPh sb="68" eb="70">
      <t>ネンド</t>
    </rPh>
    <rPh sb="72" eb="74">
      <t>ヘイセイ</t>
    </rPh>
    <rPh sb="76" eb="78">
      <t>ネンド</t>
    </rPh>
    <rPh sb="81" eb="84">
      <t>ハッコウガク</t>
    </rPh>
    <rPh sb="89" eb="91">
      <t>オクエン</t>
    </rPh>
    <rPh sb="91" eb="93">
      <t>イカ</t>
    </rPh>
    <rPh sb="95" eb="96">
      <t>ト</t>
    </rPh>
    <rPh sb="97" eb="98">
      <t>ク</t>
    </rPh>
    <rPh sb="99" eb="100">
      <t>トウ</t>
    </rPh>
    <rPh sb="101" eb="102">
      <t>スス</t>
    </rPh>
    <rPh sb="108" eb="110">
      <t>ザイセイ</t>
    </rPh>
    <rPh sb="110" eb="112">
      <t>ウンエイ</t>
    </rPh>
    <rPh sb="116" eb="118">
      <t>ヘイセイ</t>
    </rPh>
    <rPh sb="120" eb="122">
      <t>ネンド</t>
    </rPh>
    <rPh sb="124" eb="126">
      <t>レイワ</t>
    </rPh>
    <rPh sb="127" eb="129">
      <t>ネンド</t>
    </rPh>
    <rPh sb="133" eb="134">
      <t>モト</t>
    </rPh>
    <rPh sb="137" eb="140">
      <t>チョウキテキ</t>
    </rPh>
    <rPh sb="141" eb="143">
      <t>シサイ</t>
    </rPh>
    <rPh sb="143" eb="145">
      <t>ザンダカ</t>
    </rPh>
    <rPh sb="146" eb="148">
      <t>シュクゲン</t>
    </rPh>
    <rPh sb="149" eb="150">
      <t>ム</t>
    </rPh>
    <rPh sb="152" eb="154">
      <t>ハッコウ</t>
    </rPh>
    <rPh sb="154" eb="156">
      <t>ヨクセイ</t>
    </rPh>
    <rPh sb="157" eb="158">
      <t>オコナ</t>
    </rPh>
    <rPh sb="160" eb="162">
      <t>シサイ</t>
    </rPh>
    <rPh sb="162" eb="164">
      <t>ザンダカ</t>
    </rPh>
    <rPh sb="165" eb="167">
      <t>シュクゲン</t>
    </rPh>
    <rPh sb="167" eb="168">
      <t>トウ</t>
    </rPh>
    <rPh sb="169" eb="170">
      <t>ハカ</t>
    </rPh>
    <rPh sb="173" eb="175">
      <t>ケッカ</t>
    </rPh>
    <rPh sb="181" eb="183">
      <t>コンゴ</t>
    </rPh>
    <rPh sb="184" eb="186">
      <t>ザイセイ</t>
    </rPh>
    <rPh sb="186" eb="188">
      <t>ウンエイ</t>
    </rPh>
    <rPh sb="192" eb="193">
      <t>ト</t>
    </rPh>
    <rPh sb="194" eb="195">
      <t>ク</t>
    </rPh>
    <rPh sb="197" eb="198">
      <t>スス</t>
    </rPh>
    <rPh sb="200" eb="202">
      <t>シサイ</t>
    </rPh>
    <rPh sb="202" eb="204">
      <t>ザンダカ</t>
    </rPh>
    <rPh sb="205" eb="207">
      <t>シュクゲン</t>
    </rPh>
    <rPh sb="208" eb="209">
      <t>ハカ</t>
    </rPh>
    <rPh sb="213" eb="215">
      <t>ザイセイ</t>
    </rPh>
    <rPh sb="215" eb="218">
      <t>ケンゼンカ</t>
    </rPh>
    <rPh sb="219" eb="22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</si>
  <si>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</si>
  <si>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</si>
  <si>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</si>
  <si>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</si>
  <si>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t>
    <phoneticPr fontId="5"/>
  </si>
  <si>
    <t>・本市行財政改革プランの推進により，市債発行額の縮減に努めたものである。
・福岡市アセットマネジメント基本方針（公共施設等総合管理計画）に基づき，長期的な視点に立った計画的な改修・改築を実施するとともに，老朽化した施設の統廃合や複合化等に取り組んでおり，有形固定資産減価償却率は類似団体よりやや低い水準に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</si>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</sst>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4206-45A5-B0A3-458A07DB04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58840</c:v>
                </c:pt>
                <c:pt idx="1">
                  <c:v>56334</c:v>
                </c:pt>
                <c:pt idx="2">
                  <c:v>56261</c:v>
                </c:pt>
                <c:pt idx="3">
                  <c:v>57934</c:v>
                </c:pt>
                <c:pt idx="4">
                  <c:v>58222</c:v>
                </c:pt>
              </c:numCache>
            </c:numRef>
          </c:val>
          <c:smooth val="0"/>
          <c:extLst>
            <c:ext xmlns:c16="http://schemas.microsoft.com/office/drawing/2014/chart" uri="{C3380CC4-5D6E-409C-BE32-E72D297353CC}">
              <c16:uniqueId val="{00000001-4206-45A5-B0A3-458A07DB04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2.62</c:v>
                </c:pt>
                <c:pt idx="1">
                  <c:v>2.17</c:v>
                </c:pt>
                <c:pt idx="2">
                  <c:v>2.99</c:v>
                </c:pt>
                <c:pt idx="3">
                  <c:v>2.62</c:v>
                </c:pt>
                <c:pt idx="4">
                  <c:v>2.19</c:v>
                </c:pt>
              </c:numCache>
            </c:numRef>
          </c:val>
          <c:extLst>
            <c:ext xmlns:c16="http://schemas.microsoft.com/office/drawing/2014/chart" uri="{C3380CC4-5D6E-409C-BE32-E72D297353CC}">
              <c16:uniqueId val="{00000000-5777-4322-971C-5BFAA8C977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5.6</c:v>
                </c:pt>
                <c:pt idx="1">
                  <c:v>5.62</c:v>
                </c:pt>
                <c:pt idx="2">
                  <c:v>6.26</c:v>
                </c:pt>
                <c:pt idx="3">
                  <c:v>6.72</c:v>
                </c:pt>
                <c:pt idx="4">
                  <c:v>6.71</c:v>
                </c:pt>
              </c:numCache>
            </c:numRef>
          </c:val>
          <c:extLst>
            <c:ext xmlns:c16="http://schemas.microsoft.com/office/drawing/2014/chart" uri="{C3380CC4-5D6E-409C-BE32-E72D297353CC}">
              <c16:uniqueId val="{00000001-5777-4322-971C-5BFAA8C977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1.62</c:v>
                </c:pt>
                <c:pt idx="1">
                  <c:v>-0.4</c:v>
                </c:pt>
                <c:pt idx="2">
                  <c:v>1.59</c:v>
                </c:pt>
                <c:pt idx="3">
                  <c:v>0.16</c:v>
                </c:pt>
                <c:pt idx="4">
                  <c:v>0.77</c:v>
                </c:pt>
              </c:numCache>
            </c:numRef>
          </c:val>
          <c:smooth val="0"/>
          <c:extLst>
            <c:ext xmlns:c16="http://schemas.microsoft.com/office/drawing/2014/chart" uri="{C3380CC4-5D6E-409C-BE32-E72D297353CC}">
              <c16:uniqueId val="{00000002-5777-4322-971C-5BFAA8C977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0.17</c:v>
                </c:pt>
                <c:pt idx="4">
                  <c:v>#N/A</c:v>
                </c:pt>
                <c:pt idx="5">
                  <c:v>1.85</c:v>
                </c:pt>
                <c:pt idx="6">
                  <c:v>#N/A</c:v>
                </c:pt>
                <c:pt idx="7">
                  <c:v>0</c:v>
                </c:pt>
                <c:pt idx="8">
                  <c:v>#N/A</c:v>
                </c:pt>
                <c:pt idx="9">
                  <c:v>0</c:v>
                </c:pt>
              </c:numCache>
            </c:numRef>
          </c:val>
          <c:extLst>
            <c:ext xmlns:c16="http://schemas.microsoft.com/office/drawing/2014/chart" uri="{C3380CC4-5D6E-409C-BE32-E72D297353CC}">
              <c16:uniqueId val="{00000000-10E6-45BC-9CCD-8B0417F5F9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E6-45BC-9CCD-8B0417F5F9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10E6-45BC-9CCD-8B0417F5F953}"/>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3-10E6-45BC-9CCD-8B0417F5F95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0.24</c:v>
                </c:pt>
                <c:pt idx="4">
                  <c:v>#N/A</c:v>
                </c:pt>
                <c:pt idx="5">
                  <c:v>0.39</c:v>
                </c:pt>
                <c:pt idx="6">
                  <c:v>#N/A</c:v>
                </c:pt>
                <c:pt idx="7">
                  <c:v>0.21</c:v>
                </c:pt>
                <c:pt idx="8">
                  <c:v>#N/A</c:v>
                </c:pt>
                <c:pt idx="9">
                  <c:v>0.16</c:v>
                </c:pt>
              </c:numCache>
            </c:numRef>
          </c:val>
          <c:extLst>
            <c:ext xmlns:c16="http://schemas.microsoft.com/office/drawing/2014/chart" uri="{C3380CC4-5D6E-409C-BE32-E72D297353CC}">
              <c16:uniqueId val="{00000004-10E6-45BC-9CCD-8B0417F5F95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0.05</c:v>
                </c:pt>
                <c:pt idx="4">
                  <c:v>#N/A</c:v>
                </c:pt>
                <c:pt idx="5">
                  <c:v>0</c:v>
                </c:pt>
                <c:pt idx="6">
                  <c:v>#N/A</c:v>
                </c:pt>
                <c:pt idx="7">
                  <c:v>0.48</c:v>
                </c:pt>
                <c:pt idx="8">
                  <c:v>#N/A</c:v>
                </c:pt>
                <c:pt idx="9">
                  <c:v>1.17</c:v>
                </c:pt>
              </c:numCache>
            </c:numRef>
          </c:val>
          <c:extLst>
            <c:ext xmlns:c16="http://schemas.microsoft.com/office/drawing/2014/chart" uri="{C3380CC4-5D6E-409C-BE32-E72D297353CC}">
              <c16:uniqueId val="{00000005-10E6-45BC-9CCD-8B0417F5F95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c:v>
                </c:pt>
                <c:pt idx="2">
                  <c:v>#N/A</c:v>
                </c:pt>
                <c:pt idx="3">
                  <c:v>2.19</c:v>
                </c:pt>
                <c:pt idx="4">
                  <c:v>#N/A</c:v>
                </c:pt>
                <c:pt idx="5">
                  <c:v>2.19</c:v>
                </c:pt>
                <c:pt idx="6">
                  <c:v>#N/A</c:v>
                </c:pt>
                <c:pt idx="7">
                  <c:v>2.35</c:v>
                </c:pt>
                <c:pt idx="8">
                  <c:v>#N/A</c:v>
                </c:pt>
                <c:pt idx="9">
                  <c:v>1.69</c:v>
                </c:pt>
              </c:numCache>
            </c:numRef>
          </c:val>
          <c:extLst>
            <c:ext xmlns:c16="http://schemas.microsoft.com/office/drawing/2014/chart" uri="{C3380CC4-5D6E-409C-BE32-E72D297353CC}">
              <c16:uniqueId val="{00000006-10E6-45BC-9CCD-8B0417F5F9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2.61</c:v>
                </c:pt>
                <c:pt idx="2">
                  <c:v>#N/A</c:v>
                </c:pt>
                <c:pt idx="3">
                  <c:v>2.08</c:v>
                </c:pt>
                <c:pt idx="4">
                  <c:v>#N/A</c:v>
                </c:pt>
                <c:pt idx="5">
                  <c:v>2.98</c:v>
                </c:pt>
                <c:pt idx="6">
                  <c:v>#N/A</c:v>
                </c:pt>
                <c:pt idx="7">
                  <c:v>2.62</c:v>
                </c:pt>
                <c:pt idx="8">
                  <c:v>#N/A</c:v>
                </c:pt>
                <c:pt idx="9">
                  <c:v>2.1800000000000002</c:v>
                </c:pt>
              </c:numCache>
            </c:numRef>
          </c:val>
          <c:extLst>
            <c:ext xmlns:c16="http://schemas.microsoft.com/office/drawing/2014/chart" uri="{C3380CC4-5D6E-409C-BE32-E72D297353CC}">
              <c16:uniqueId val="{00000007-10E6-45BC-9CCD-8B0417F5F953}"/>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2.4</c:v>
                </c:pt>
                <c:pt idx="8">
                  <c:v>#N/A</c:v>
                </c:pt>
                <c:pt idx="9">
                  <c:v>2.3199999999999998</c:v>
                </c:pt>
              </c:numCache>
            </c:numRef>
          </c:val>
          <c:extLst>
            <c:ext xmlns:c16="http://schemas.microsoft.com/office/drawing/2014/chart" uri="{C3380CC4-5D6E-409C-BE32-E72D297353CC}">
              <c16:uniqueId val="{00000008-10E6-45BC-9CCD-8B0417F5F95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2.95</c:v>
                </c:pt>
                <c:pt idx="2">
                  <c:v>#N/A</c:v>
                </c:pt>
                <c:pt idx="3">
                  <c:v>3.31</c:v>
                </c:pt>
                <c:pt idx="4">
                  <c:v>#N/A</c:v>
                </c:pt>
                <c:pt idx="5">
                  <c:v>3.42</c:v>
                </c:pt>
                <c:pt idx="6">
                  <c:v>#N/A</c:v>
                </c:pt>
                <c:pt idx="7">
                  <c:v>4.0199999999999996</c:v>
                </c:pt>
                <c:pt idx="8">
                  <c:v>#N/A</c:v>
                </c:pt>
                <c:pt idx="9">
                  <c:v>3.41</c:v>
                </c:pt>
              </c:numCache>
            </c:numRef>
          </c:val>
          <c:extLst>
            <c:ext xmlns:c16="http://schemas.microsoft.com/office/drawing/2014/chart" uri="{C3380CC4-5D6E-409C-BE32-E72D297353CC}">
              <c16:uniqueId val="{00000009-10E6-45BC-9CCD-8B0417F5F9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92861</c:v>
                </c:pt>
                <c:pt idx="5">
                  <c:v>91916</c:v>
                </c:pt>
                <c:pt idx="8">
                  <c:v>92837</c:v>
                </c:pt>
                <c:pt idx="11">
                  <c:v>92931</c:v>
                </c:pt>
                <c:pt idx="14">
                  <c:v>91577</c:v>
                </c:pt>
              </c:numCache>
            </c:numRef>
          </c:val>
          <c:extLst>
            <c:ext xmlns:c16="http://schemas.microsoft.com/office/drawing/2014/chart" uri="{C3380CC4-5D6E-409C-BE32-E72D297353CC}">
              <c16:uniqueId val="{00000000-3AF3-43F9-A16C-4428FBB65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143</c:v>
                </c:pt>
                <c:pt idx="3">
                  <c:v>118</c:v>
                </c:pt>
                <c:pt idx="6">
                  <c:v>91</c:v>
                </c:pt>
                <c:pt idx="9">
                  <c:v>29</c:v>
                </c:pt>
                <c:pt idx="12">
                  <c:v>11</c:v>
                </c:pt>
              </c:numCache>
            </c:numRef>
          </c:val>
          <c:extLst>
            <c:ext xmlns:c16="http://schemas.microsoft.com/office/drawing/2014/chart" uri="{C3380CC4-5D6E-409C-BE32-E72D297353CC}">
              <c16:uniqueId val="{00000001-3AF3-43F9-A16C-4428FBB65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3721</c:v>
                </c:pt>
                <c:pt idx="3">
                  <c:v>2604</c:v>
                </c:pt>
                <c:pt idx="6">
                  <c:v>2684</c:v>
                </c:pt>
                <c:pt idx="9">
                  <c:v>2773</c:v>
                </c:pt>
                <c:pt idx="12">
                  <c:v>2897</c:v>
                </c:pt>
              </c:numCache>
            </c:numRef>
          </c:val>
          <c:extLst>
            <c:ext xmlns:c16="http://schemas.microsoft.com/office/drawing/2014/chart" uri="{C3380CC4-5D6E-409C-BE32-E72D297353CC}">
              <c16:uniqueId val="{00000002-3AF3-43F9-A16C-4428FBB65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6</c:v>
                </c:pt>
                <c:pt idx="6">
                  <c:v>42</c:v>
                </c:pt>
                <c:pt idx="9">
                  <c:v>169</c:v>
                </c:pt>
                <c:pt idx="12">
                  <c:v>70</c:v>
                </c:pt>
              </c:numCache>
            </c:numRef>
          </c:val>
          <c:extLst>
            <c:ext xmlns:c16="http://schemas.microsoft.com/office/drawing/2014/chart" uri="{C3380CC4-5D6E-409C-BE32-E72D297353CC}">
              <c16:uniqueId val="{00000003-3AF3-43F9-A16C-4428FBB65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23682</c:v>
                </c:pt>
                <c:pt idx="3">
                  <c:v>23409</c:v>
                </c:pt>
                <c:pt idx="6">
                  <c:v>25193</c:v>
                </c:pt>
                <c:pt idx="9">
                  <c:v>24939</c:v>
                </c:pt>
                <c:pt idx="12">
                  <c:v>26073</c:v>
                </c:pt>
              </c:numCache>
            </c:numRef>
          </c:val>
          <c:extLst>
            <c:ext xmlns:c16="http://schemas.microsoft.com/office/drawing/2014/chart" uri="{C3380CC4-5D6E-409C-BE32-E72D297353CC}">
              <c16:uniqueId val="{00000004-3AF3-43F9-A16C-4428FBB65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41373</c:v>
                </c:pt>
                <c:pt idx="3">
                  <c:v>42744</c:v>
                </c:pt>
                <c:pt idx="6">
                  <c:v>42877</c:v>
                </c:pt>
                <c:pt idx="9">
                  <c:v>43495</c:v>
                </c:pt>
                <c:pt idx="12">
                  <c:v>43099</c:v>
                </c:pt>
              </c:numCache>
            </c:numRef>
          </c:val>
          <c:extLst>
            <c:ext xmlns:c16="http://schemas.microsoft.com/office/drawing/2014/chart" uri="{C3380CC4-5D6E-409C-BE32-E72D297353CC}">
              <c16:uniqueId val="{00000005-3AF3-43F9-A16C-4428FBB65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4221</c:v>
                </c:pt>
                <c:pt idx="3">
                  <c:v>4018</c:v>
                </c:pt>
                <c:pt idx="6">
                  <c:v>5812</c:v>
                </c:pt>
                <c:pt idx="9">
                  <c:v>4500</c:v>
                </c:pt>
                <c:pt idx="12">
                  <c:v>2773</c:v>
                </c:pt>
              </c:numCache>
            </c:numRef>
          </c:val>
          <c:extLst>
            <c:ext xmlns:c16="http://schemas.microsoft.com/office/drawing/2014/chart" uri="{C3380CC4-5D6E-409C-BE32-E72D297353CC}">
              <c16:uniqueId val="{00000006-3AF3-43F9-A16C-4428FBB65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56634</c:v>
                </c:pt>
                <c:pt idx="3">
                  <c:v>53964</c:v>
                </c:pt>
                <c:pt idx="6">
                  <c:v>52784</c:v>
                </c:pt>
                <c:pt idx="9">
                  <c:v>53036</c:v>
                </c:pt>
                <c:pt idx="12">
                  <c:v>53912</c:v>
                </c:pt>
              </c:numCache>
            </c:numRef>
          </c:val>
          <c:extLst>
            <c:ext xmlns:c16="http://schemas.microsoft.com/office/drawing/2014/chart" uri="{C3380CC4-5D6E-409C-BE32-E72D297353CC}">
              <c16:uniqueId val="{00000007-3AF3-43F9-A16C-4428FBB659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36921</c:v>
                </c:pt>
                <c:pt idx="2">
                  <c:v>#N/A</c:v>
                </c:pt>
                <c:pt idx="3">
                  <c:v>#N/A</c:v>
                </c:pt>
                <c:pt idx="4">
                  <c:v>34947</c:v>
                </c:pt>
                <c:pt idx="5">
                  <c:v>#N/A</c:v>
                </c:pt>
                <c:pt idx="6">
                  <c:v>#N/A</c:v>
                </c:pt>
                <c:pt idx="7">
                  <c:v>36646</c:v>
                </c:pt>
                <c:pt idx="8">
                  <c:v>#N/A</c:v>
                </c:pt>
                <c:pt idx="9">
                  <c:v>#N/A</c:v>
                </c:pt>
                <c:pt idx="10">
                  <c:v>36010</c:v>
                </c:pt>
                <c:pt idx="11">
                  <c:v>#N/A</c:v>
                </c:pt>
                <c:pt idx="12">
                  <c:v>#N/A</c:v>
                </c:pt>
                <c:pt idx="13">
                  <c:v>37258</c:v>
                </c:pt>
                <c:pt idx="14">
                  <c:v>#N/A</c:v>
                </c:pt>
              </c:numCache>
            </c:numRef>
          </c:val>
          <c:smooth val="0"/>
          <c:extLst>
            <c:ext xmlns:c16="http://schemas.microsoft.com/office/drawing/2014/chart" uri="{C3380CC4-5D6E-409C-BE32-E72D297353CC}">
              <c16:uniqueId val="{00000008-3AF3-43F9-A16C-4428FBB659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841459</c:v>
                </c:pt>
                <c:pt idx="5">
                  <c:v>849919</c:v>
                </c:pt>
                <c:pt idx="8">
                  <c:v>849127</c:v>
                </c:pt>
                <c:pt idx="11">
                  <c:v>843486</c:v>
                </c:pt>
                <c:pt idx="14">
                  <c:v>848787</c:v>
                </c:pt>
              </c:numCache>
            </c:numRef>
          </c:val>
          <c:extLst>
            <c:ext xmlns:c16="http://schemas.microsoft.com/office/drawing/2014/chart" uri="{C3380CC4-5D6E-409C-BE32-E72D297353CC}">
              <c16:uniqueId val="{00000000-4918-4839-A0E6-5BAB3C10CC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315956</c:v>
                </c:pt>
                <c:pt idx="5">
                  <c:v>314592</c:v>
                </c:pt>
                <c:pt idx="8">
                  <c:v>305581</c:v>
                </c:pt>
                <c:pt idx="11">
                  <c:v>299834</c:v>
                </c:pt>
                <c:pt idx="14">
                  <c:v>295295</c:v>
                </c:pt>
              </c:numCache>
            </c:numRef>
          </c:val>
          <c:extLst>
            <c:ext xmlns:c16="http://schemas.microsoft.com/office/drawing/2014/chart" uri="{C3380CC4-5D6E-409C-BE32-E72D297353CC}">
              <c16:uniqueId val="{00000001-4918-4839-A0E6-5BAB3C10CC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192355</c:v>
                </c:pt>
                <c:pt idx="5">
                  <c:v>200388</c:v>
                </c:pt>
                <c:pt idx="8">
                  <c:v>204605</c:v>
                </c:pt>
                <c:pt idx="11">
                  <c:v>220728</c:v>
                </c:pt>
                <c:pt idx="14">
                  <c:v>239456</c:v>
                </c:pt>
              </c:numCache>
            </c:numRef>
          </c:val>
          <c:extLst>
            <c:ext xmlns:c16="http://schemas.microsoft.com/office/drawing/2014/chart" uri="{C3380CC4-5D6E-409C-BE32-E72D297353CC}">
              <c16:uniqueId val="{00000002-4918-4839-A0E6-5BAB3C10CC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18-4839-A0E6-5BAB3C10CC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18-4839-A0E6-5BAB3C10CC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23298</c:v>
                </c:pt>
                <c:pt idx="3">
                  <c:v>26942</c:v>
                </c:pt>
                <c:pt idx="6">
                  <c:v>24051</c:v>
                </c:pt>
                <c:pt idx="9">
                  <c:v>18858</c:v>
                </c:pt>
                <c:pt idx="12">
                  <c:v>17356</c:v>
                </c:pt>
              </c:numCache>
            </c:numRef>
          </c:val>
          <c:extLst>
            <c:ext xmlns:c16="http://schemas.microsoft.com/office/drawing/2014/chart" uri="{C3380CC4-5D6E-409C-BE32-E72D297353CC}">
              <c16:uniqueId val="{00000005-4918-4839-A0E6-5BAB3C10CC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73074</c:v>
                </c:pt>
                <c:pt idx="3">
                  <c:v>66682</c:v>
                </c:pt>
                <c:pt idx="6">
                  <c:v>62213</c:v>
                </c:pt>
                <c:pt idx="9">
                  <c:v>60683</c:v>
                </c:pt>
                <c:pt idx="12">
                  <c:v>103136</c:v>
                </c:pt>
              </c:numCache>
            </c:numRef>
          </c:val>
          <c:extLst>
            <c:ext xmlns:c16="http://schemas.microsoft.com/office/drawing/2014/chart" uri="{C3380CC4-5D6E-409C-BE32-E72D297353CC}">
              <c16:uniqueId val="{00000006-4918-4839-A0E6-5BAB3C10CC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498</c:v>
                </c:pt>
                <c:pt idx="3">
                  <c:v>2196</c:v>
                </c:pt>
                <c:pt idx="6">
                  <c:v>3887</c:v>
                </c:pt>
                <c:pt idx="9">
                  <c:v>3971</c:v>
                </c:pt>
                <c:pt idx="12">
                  <c:v>3919</c:v>
                </c:pt>
              </c:numCache>
            </c:numRef>
          </c:val>
          <c:extLst>
            <c:ext xmlns:c16="http://schemas.microsoft.com/office/drawing/2014/chart" uri="{C3380CC4-5D6E-409C-BE32-E72D297353CC}">
              <c16:uniqueId val="{00000007-4918-4839-A0E6-5BAB3C10CC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319282</c:v>
                </c:pt>
                <c:pt idx="3">
                  <c:v>309507</c:v>
                </c:pt>
                <c:pt idx="6">
                  <c:v>311300</c:v>
                </c:pt>
                <c:pt idx="9">
                  <c:v>307050</c:v>
                </c:pt>
                <c:pt idx="12">
                  <c:v>300919</c:v>
                </c:pt>
              </c:numCache>
            </c:numRef>
          </c:val>
          <c:extLst>
            <c:ext xmlns:c16="http://schemas.microsoft.com/office/drawing/2014/chart" uri="{C3380CC4-5D6E-409C-BE32-E72D297353CC}">
              <c16:uniqueId val="{00000008-4918-4839-A0E6-5BAB3C10CC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22152</c:v>
                </c:pt>
                <c:pt idx="3">
                  <c:v>20802</c:v>
                </c:pt>
                <c:pt idx="6">
                  <c:v>18774</c:v>
                </c:pt>
                <c:pt idx="9">
                  <c:v>19336</c:v>
                </c:pt>
                <c:pt idx="12">
                  <c:v>22028</c:v>
                </c:pt>
              </c:numCache>
            </c:numRef>
          </c:val>
          <c:extLst>
            <c:ext xmlns:c16="http://schemas.microsoft.com/office/drawing/2014/chart" uri="{C3380CC4-5D6E-409C-BE32-E72D297353CC}">
              <c16:uniqueId val="{00000009-4918-4839-A0E6-5BAB3C10CC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1417600</c:v>
                </c:pt>
                <c:pt idx="3">
                  <c:v>1428767</c:v>
                </c:pt>
                <c:pt idx="6">
                  <c:v>1415368</c:v>
                </c:pt>
                <c:pt idx="9">
                  <c:v>1407427</c:v>
                </c:pt>
                <c:pt idx="12">
                  <c:v>1413133</c:v>
                </c:pt>
              </c:numCache>
            </c:numRef>
          </c:val>
          <c:extLst>
            <c:ext xmlns:c16="http://schemas.microsoft.com/office/drawing/2014/chart" uri="{C3380CC4-5D6E-409C-BE32-E72D297353CC}">
              <c16:uniqueId val="{0000000A-4918-4839-A0E6-5BAB3C10CC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506135</c:v>
                </c:pt>
                <c:pt idx="2">
                  <c:v>#N/A</c:v>
                </c:pt>
                <c:pt idx="3">
                  <c:v>#N/A</c:v>
                </c:pt>
                <c:pt idx="4">
                  <c:v>489998</c:v>
                </c:pt>
                <c:pt idx="5">
                  <c:v>#N/A</c:v>
                </c:pt>
                <c:pt idx="6">
                  <c:v>#N/A</c:v>
                </c:pt>
                <c:pt idx="7">
                  <c:v>476280</c:v>
                </c:pt>
                <c:pt idx="8">
                  <c:v>#N/A</c:v>
                </c:pt>
                <c:pt idx="9">
                  <c:v>#N/A</c:v>
                </c:pt>
                <c:pt idx="10">
                  <c:v>453279</c:v>
                </c:pt>
                <c:pt idx="11">
                  <c:v>#N/A</c:v>
                </c:pt>
                <c:pt idx="12">
                  <c:v>#N/A</c:v>
                </c:pt>
                <c:pt idx="13">
                  <c:v>476954</c:v>
                </c:pt>
                <c:pt idx="14">
                  <c:v>#N/A</c:v>
                </c:pt>
              </c:numCache>
            </c:numRef>
          </c:val>
          <c:smooth val="0"/>
          <c:extLst>
            <c:ext xmlns:c16="http://schemas.microsoft.com/office/drawing/2014/chart" uri="{C3380CC4-5D6E-409C-BE32-E72D297353CC}">
              <c16:uniqueId val="{0000000B-4918-4839-A0E6-5BAB3C10CC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22377</c:v>
                </c:pt>
                <c:pt idx="1">
                  <c:v>24202</c:v>
                </c:pt>
                <c:pt idx="2">
                  <c:v>27807</c:v>
                </c:pt>
              </c:numCache>
            </c:numRef>
          </c:val>
          <c:extLst>
            <c:ext xmlns:c16="http://schemas.microsoft.com/office/drawing/2014/chart" uri="{C3380CC4-5D6E-409C-BE32-E72D297353CC}">
              <c16:uniqueId val="{00000000-6DC4-470E-B201-2715CC8AF4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5259</c:v>
                </c:pt>
                <c:pt idx="1">
                  <c:v>5309</c:v>
                </c:pt>
                <c:pt idx="2">
                  <c:v>5360</c:v>
                </c:pt>
              </c:numCache>
            </c:numRef>
          </c:val>
          <c:extLst>
            <c:ext xmlns:c16="http://schemas.microsoft.com/office/drawing/2014/chart" uri="{C3380CC4-5D6E-409C-BE32-E72D297353CC}">
              <c16:uniqueId val="{00000001-6DC4-470E-B201-2715CC8AF4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22512</c:v>
                </c:pt>
                <c:pt idx="1">
                  <c:v>29600</c:v>
                </c:pt>
                <c:pt idx="2">
                  <c:v>28882</c:v>
                </c:pt>
              </c:numCache>
            </c:numRef>
          </c:val>
          <c:extLst>
            <c:ext xmlns:c16="http://schemas.microsoft.com/office/drawing/2014/chart" uri="{C3380CC4-5D6E-409C-BE32-E72D297353CC}">
              <c16:uniqueId val="{00000002-6DC4-470E-B201-2715CC8AF4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{8258C9E8-E54E-4E2B-AACB-7EBB2AFE85F6}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9D-4DEE-9C38-EC490448E3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{904927F0-31F5-4113-8AB3-1371AC07426F}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9D-4DEE-9C38-EC490448E3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{0E4C76B2-2053-42C5-9D38-67387979EBEF}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9D-4DEE-9C38-EC490448E3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{F13E3447-78B4-46F1-B051-7E0C57E636CC}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9D-4DEE-9C38-EC490448E3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{932DBDCF-2D17-419E-B854-FF0089959EBA}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9D-4DEE-9C38-EC490448E3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{FC250990-C3B9-4E9A-B2D9-10C398FA06A7}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9D-4DEE-9C38-EC490448E36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{7D2F8F53-47FA-462E-83B5-69D2F84B0C99}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9D-4DEE-9C38-EC490448E36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{5671ADE7-E836-4863-9D14-5BEE59AE465C}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9D-4DEE-9C38-EC490448E36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{129DD40D-6C19-423E-8045-6E897D99938D}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9D-4DEE-9C38-EC490448E3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58.5</c:v>
                </c:pt>
                <c:pt idx="32">
                  <c:v>58.9</c:v>
                </c:pt>
              </c:numCache>
            </c:numRef>
          </c:xVal>
          <c:yVal>
            <c:numRef>
              <c:f>公会計指標分析・財政指標組合せ分析表!$BP$51:$DC$51</c:f>
              <c:numCache>
                <c:formatCode>#,##0.0;"▲ "#,##0.0</c:formatCode>
                <c:ptCount val="40"/>
                <c:pt idx="16">
                  <c:v>162.4</c:v>
                </c:pt>
                <c:pt idx="24">
                  <c:v>152.69999999999999</c:v>
                </c:pt>
                <c:pt idx="32">
                  <c:v>135.5</c:v>
                </c:pt>
              </c:numCache>
            </c:numRef>
          </c:yVal>
          <c:smooth val="0"/>
          <c:extLst>
            <c:ext xmlns:c16="http://schemas.microsoft.com/office/drawing/2014/chart" uri="{C3380CC4-5D6E-409C-BE32-E72D297353CC}">
              <c16:uniqueId val="{00000009-DE9D-4DEE-9C38-EC490448E3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{D16A57DB-1C44-48D2-812C-D2848D3DAC7B}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9D-4DEE-9C38-EC490448E3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{FE28CC8F-7D53-4848-88CE-F10B7E11A6BB}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9D-4DEE-9C38-EC490448E3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{786B1055-D6C4-443F-B2C8-131A56412F8E}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9D-4DEE-9C38-EC490448E3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{4D1E631F-7087-4240-B573-761DC1C07684}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9D-4DEE-9C38-EC490448E3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{0FDE7C2E-1039-4C08-AA22-528C0023982E}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9D-4DEE-9C38-EC490448E3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{57BF42F2-0B7A-470E-8A94-4C8BB9D1D06E}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9D-4DEE-9C38-EC490448E36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{7A05EF1C-408A-4108-9774-569C8AD3AF51}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9D-4DEE-9C38-EC490448E36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{394A8A4E-9439-47A8-9E4B-EB17B036FF38}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9D-4DEE-9C38-EC490448E36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{5918E972-93BC-4E74-8839-D814DE6C410C}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9D-4DEE-9C38-EC490448E3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DE9D-4DEE-9C38-EC490448E361}"/>
            </c:ext>
          </c:extLst>
        </c:ser>
        <c:dLbls>
          <c:showLegendKey val="0"/>
          <c:showVal val="1"/>
          <c:showCatName val="0"/>
          <c:showSerName val="0"/>
          <c:showPercent val="0"/>
          <c:showBubbleSize val="0"/>
        </c:dLbls>
        <c:axId val="46179840"/>
        <c:axId val="46181760"/>
      </c:scatterChart>
      <c:valAx>
        <c:axId val="46179840"/>
        <c:scaling>
          <c:orientation val="minMax"/>
          <c:max val="62.4"/>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2"/>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{C9E03795-8A94-422F-95E7-96454507312E}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0ED-4033-8D2A-1177B3E2EE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{23154E9C-AF4F-4D0A-81BC-7D5469144327}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D-4033-8D2A-1177B3E2EE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{19229412-D44E-4839-BFAA-BAD1D8533236}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D-4033-8D2A-1177B3E2EE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{CD333CB5-3ADA-4E27-B7A6-2CE41AA99110}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D-4033-8D2A-1177B3E2EE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{B09CD4AC-C293-47F7-9A38-D8A9F66DB904}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D-4033-8D2A-1177B3E2EE3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{8CB1A5F7-76EC-4BAB-9574-EB46F19483CF}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0ED-4033-8D2A-1177B3E2EE3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{0E5CA66E-B67D-4F94-8CE6-571BE6E662D1}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0ED-4033-8D2A-1177B3E2EE3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{1DBC504A-865C-4E5B-8ABC-7E571FCEA36E}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0ED-4033-8D2A-1177B3E2EE3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{15CDEE42-D07D-4AC5-846D-8A1995736D9A}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0ED-4033-8D2A-1177B3E2EE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12.6</c:v>
                </c:pt>
                <c:pt idx="16">
                  <c:v>12.4</c:v>
                </c:pt>
                <c:pt idx="24">
                  <c:v>12.2</c:v>
                </c:pt>
                <c:pt idx="32">
                  <c:v>11.7</c:v>
                </c:pt>
              </c:numCache>
            </c:numRef>
          </c:xVal>
          <c:yVal>
            <c:numRef>
              <c:f>公会計指標分析・財政指標組合せ分析表!$BP$73:$DC$73</c:f>
              <c:numCache>
                <c:formatCode>#,##0.0;"▲ "#,##0.0</c:formatCode>
                <c:ptCount val="40"/>
                <c:pt idx="0">
                  <c:v>174.8</c:v>
                </c:pt>
                <c:pt idx="8">
                  <c:v>168</c:v>
                </c:pt>
                <c:pt idx="16">
                  <c:v>162.4</c:v>
                </c:pt>
                <c:pt idx="24">
                  <c:v>152.69999999999999</c:v>
                </c:pt>
                <c:pt idx="32">
                  <c:v>135.5</c:v>
                </c:pt>
              </c:numCache>
            </c:numRef>
          </c:yVal>
          <c:smooth val="0"/>
          <c:extLst>
            <c:ext xmlns:c16="http://schemas.microsoft.com/office/drawing/2014/chart" uri="{C3380CC4-5D6E-409C-BE32-E72D297353CC}">
              <c16:uniqueId val="{00000009-F0ED-4033-8D2A-1177B3E2EE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{E73D2F34-AA85-4AC7-969F-345C807A68E0}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0ED-4033-8D2A-1177B3E2EE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{9191D9A3-AD16-4998-AA9A-EA082C189D7D}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D-4033-8D2A-1177B3E2EE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{5EEAF5B1-43F5-4700-BC4B-03D8229A6BCF}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D-4033-8D2A-1177B3E2EE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{8B97AC75-2761-4E30-A809-08500AE43A2A}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D-4033-8D2A-1177B3E2EE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{BF895851-B944-49B7-B4D1-EC58DF0C8F1C}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D-4033-8D2A-1177B3E2EE3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{16D58D47-F5DF-4B82-8D28-53B86172428B}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0ED-4033-8D2A-1177B3E2EE3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{8AD8BB1D-07B4-486D-94C1-917BD68CDA99}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0ED-4033-8D2A-1177B3E2EE3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{D5438531-C0F8-4F59-A3B3-162FF5DCAD21}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0ED-4033-8D2A-1177B3E2EE3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{A54A3832-5966-4DBE-9066-20C4BDB7A399}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0ED-4033-8D2A-1177B3E2EE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F0ED-4033-8D2A-1177B3E2EE31}"/>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7"/>
          <c:min val="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財政力指数の分母となる基準財政需要額が増加したものの，分子となる基準財政収入額が市税収入の増等により増加したため，財政力指数は前年と変わらず「</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今後も財政運営プランの取り組みを進め，財政基盤の強化に努めていく。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153670</xdr:rowOff>
    </xdr:to>
    <xdr:cxnSp macro="">
      <xdr:nvCxnSpPr>
        <xdr:cNvPr id="70" name="直線コネクタ 69"/>
        <xdr:cNvCxnSpPr/>
      </xdr:nvCxnSpPr>
      <xdr:spPr>
        <a:xfrm flipV="1">
          <a:off x="3225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78740</xdr:rowOff>
    </xdr:to>
    <xdr:cxnSp macro="">
      <xdr:nvCxnSpPr>
        <xdr:cNvPr id="73" name="直線コネクタ 72"/>
        <xdr:cNvCxnSpPr/>
      </xdr:nvCxnSpPr>
      <xdr:spPr>
        <a:xfrm flipV="1">
          <a:off x="2336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127000</xdr:rowOff>
    </xdr:to>
    <xdr:cxnSp macro="">
      <xdr:nvCxnSpPr>
        <xdr:cNvPr id="76" name="直線コネクタ 75"/>
        <xdr:cNvCxnSpPr/>
      </xdr:nvCxnSpPr>
      <xdr:spPr>
        <a:xfrm flipV="1">
          <a:off x="1447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年度決算額と比較して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月に，「財政運営プラン」を作成し，歳入の積極的な確保や行政運営の効率化，既存事業の組替え等の取組みにより，将来にわたり持続可能な財政運営を目指して各局が自律的に改善を推進している。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今後とも，不断の改善に取り組んでいく。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38805</xdr:rowOff>
    </xdr:from>
    <xdr:to>
      <xdr:col>23</xdr:col>
      <xdr:colOff>133350</xdr:colOff>
      <xdr:row>61</xdr:row>
      <xdr:rowOff>108655</xdr:rowOff>
    </xdr:to>
    <xdr:cxnSp macro="">
      <xdr:nvCxnSpPr>
        <xdr:cNvPr id="130" name="直線コネクタ 129"/>
        <xdr:cNvCxnSpPr/>
      </xdr:nvCxnSpPr>
      <xdr:spPr>
        <a:xfrm flipV="1">
          <a:off x="4114800" y="1032580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61</xdr:row>
      <xdr:rowOff>108655</xdr:rowOff>
    </xdr:to>
    <xdr:cxnSp macro="">
      <xdr:nvCxnSpPr>
        <xdr:cNvPr id="133" name="直線コネクタ 132"/>
        <xdr:cNvCxnSpPr/>
      </xdr:nvCxnSpPr>
      <xdr:spPr>
        <a:xfrm>
          <a:off x="3225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60</xdr:row>
      <xdr:rowOff>146050</xdr:rowOff>
    </xdr:to>
    <xdr:cxnSp macro="">
      <xdr:nvCxnSpPr>
        <xdr:cNvPr id="136" name="直線コネクタ 135"/>
        <xdr:cNvCxnSpPr/>
      </xdr:nvCxnSpPr>
      <xdr:spPr>
        <a:xfrm flipV="1">
          <a:off x="2336800" y="103258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153811</xdr:rowOff>
    </xdr:from>
    <xdr:to>
      <xdr:col>11</xdr:col>
      <xdr:colOff>31750</xdr:colOff>
      <xdr:row>60</xdr:row>
      <xdr:rowOff>146050</xdr:rowOff>
    </xdr:to>
    <xdr:cxnSp macro="">
      <xdr:nvCxnSpPr>
        <xdr:cNvPr id="139" name="直線コネクタ 138"/>
        <xdr:cNvCxnSpPr/>
      </xdr:nvCxnSpPr>
      <xdr:spPr>
        <a:xfrm>
          <a:off x="1447800" y="10097911"/>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159455</xdr:rowOff>
    </xdr:from>
    <xdr:to>
      <xdr:col>23</xdr:col>
      <xdr:colOff>184150</xdr:colOff>
      <xdr:row>60</xdr:row>
      <xdr:rowOff>89605</xdr:rowOff>
    </xdr:to>
    <xdr:sp macro="" textlink="">
      <xdr:nvSpPr>
        <xdr:cNvPr id="149" name="楕円 148"/>
        <xdr:cNvSpPr/>
      </xdr:nvSpPr>
      <xdr:spPr>
        <a:xfrm>
          <a:off x="49022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4532</xdr:rowOff>
    </xdr:from>
    <xdr:ext cx="762000" cy="259045"/>
    <xdr:sp macro="" textlink="">
      <xdr:nvSpPr>
        <xdr:cNvPr id="150" name="財政構造の弾力性該当値テキスト"/>
        <xdr:cNvSpPr txBox="1"/>
      </xdr:nvSpPr>
      <xdr:spPr>
        <a:xfrm>
          <a:off x="5041900" y="1012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57855</xdr:rowOff>
    </xdr:from>
    <xdr:to>
      <xdr:col>19</xdr:col>
      <xdr:colOff>184150</xdr:colOff>
      <xdr:row>61</xdr:row>
      <xdr:rowOff>159455</xdr:rowOff>
    </xdr:to>
    <xdr:sp macro="" textlink="">
      <xdr:nvSpPr>
        <xdr:cNvPr id="151" name="楕円 150"/>
        <xdr:cNvSpPr/>
      </xdr:nvSpPr>
      <xdr:spPr>
        <a:xfrm>
          <a:off x="4064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169632</xdr:rowOff>
    </xdr:from>
    <xdr:ext cx="736600" cy="259045"/>
    <xdr:sp macro="" textlink="">
      <xdr:nvSpPr>
        <xdr:cNvPr id="152" name="テキスト ボックス 151"/>
        <xdr:cNvSpPr txBox="1"/>
      </xdr:nvSpPr>
      <xdr:spPr>
        <a:xfrm>
          <a:off x="3733800" y="1028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3" name="楕円 152"/>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99782</xdr:rowOff>
    </xdr:from>
    <xdr:ext cx="762000" cy="259045"/>
    <xdr:sp macro="" textlink="">
      <xdr:nvSpPr>
        <xdr:cNvPr id="154" name="テキスト ボックス 153"/>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103011</xdr:rowOff>
    </xdr:from>
    <xdr:to>
      <xdr:col>7</xdr:col>
      <xdr:colOff>31750</xdr:colOff>
      <xdr:row>59</xdr:row>
      <xdr:rowOff>33161</xdr:rowOff>
    </xdr:to>
    <xdr:sp macro="" textlink="">
      <xdr:nvSpPr>
        <xdr:cNvPr id="157" name="楕円 156"/>
        <xdr:cNvSpPr/>
      </xdr:nvSpPr>
      <xdr:spPr>
        <a:xfrm>
          <a:off x="1397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43338</xdr:rowOff>
    </xdr:from>
    <xdr:ext cx="762000" cy="259045"/>
    <xdr:sp macro="" textlink="">
      <xdr:nvSpPr>
        <xdr:cNvPr id="158" name="テキスト ボックス 157"/>
        <xdr:cNvSpPr txBox="1"/>
      </xdr:nvSpPr>
      <xdr:spPr>
        <a:xfrm>
          <a:off x="1066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人件費については，県費教職員に係る権限移譲による増等により</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億円の増となっている。物件費については，東部工場委託料の減やミュージアム管理費の減等により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億円の減となっているが，維持補修費については，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今後とも，適切な定員管理による人件費の抑制等を図ることにより，柔軟な財政構造の維持に努める。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112376</xdr:rowOff>
    </xdr:from>
    <xdr:to>
      <xdr:col>23</xdr:col>
      <xdr:colOff>133350</xdr:colOff>
      <xdr:row>83</xdr:row>
      <xdr:rowOff>159969</xdr:rowOff>
    </xdr:to>
    <xdr:cxnSp macro="">
      <xdr:nvCxnSpPr>
        <xdr:cNvPr id="197" name="直線コネクタ 196"/>
        <xdr:cNvCxnSpPr/>
      </xdr:nvCxnSpPr>
      <xdr:spPr>
        <a:xfrm>
          <a:off x="4114800" y="13828376"/>
          <a:ext cx="838200" cy="56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155114</xdr:rowOff>
    </xdr:from>
    <xdr:ext cx="762000" cy="259045"/>
    <xdr:sp macro="" textlink="">
      <xdr:nvSpPr>
        <xdr:cNvPr id="198" name="人件費・物件費等の状況平均値テキスト"/>
        <xdr:cNvSpPr txBox="1"/>
      </xdr:nvSpPr>
      <xdr:spPr>
        <a:xfrm>
          <a:off x="5041900" y="14385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112376</xdr:rowOff>
    </xdr:from>
    <xdr:to>
      <xdr:col>19</xdr:col>
      <xdr:colOff>133350</xdr:colOff>
      <xdr:row>80</xdr:row>
      <xdr:rowOff>116734</xdr:rowOff>
    </xdr:to>
    <xdr:cxnSp macro="">
      <xdr:nvCxnSpPr>
        <xdr:cNvPr id="200" name="直線コネクタ 199"/>
        <xdr:cNvCxnSpPr/>
      </xdr:nvCxnSpPr>
      <xdr:spPr>
        <a:xfrm flipV="1">
          <a:off x="3225800" y="1382837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38985</xdr:rowOff>
    </xdr:from>
    <xdr:ext cx="736600" cy="259045"/>
    <xdr:sp macro="" textlink="">
      <xdr:nvSpPr>
        <xdr:cNvPr id="202" name="テキスト ボックス 201"/>
        <xdr:cNvSpPr txBox="1"/>
      </xdr:nvSpPr>
      <xdr:spPr>
        <a:xfrm>
          <a:off x="3733800" y="1392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116734</xdr:rowOff>
    </xdr:from>
    <xdr:to>
      <xdr:col>15</xdr:col>
      <xdr:colOff>82550</xdr:colOff>
      <xdr:row>80</xdr:row>
      <xdr:rowOff>122555</xdr:rowOff>
    </xdr:to>
    <xdr:cxnSp macro="">
      <xdr:nvCxnSpPr>
        <xdr:cNvPr id="203" name="直線コネクタ 202"/>
        <xdr:cNvCxnSpPr/>
      </xdr:nvCxnSpPr>
      <xdr:spPr>
        <a:xfrm flipV="1">
          <a:off x="2336800" y="13832734"/>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16408</xdr:rowOff>
    </xdr:from>
    <xdr:ext cx="762000" cy="259045"/>
    <xdr:sp macro="" textlink="">
      <xdr:nvSpPr>
        <xdr:cNvPr id="205" name="テキスト ボックス 204"/>
        <xdr:cNvSpPr txBox="1"/>
      </xdr:nvSpPr>
      <xdr:spPr>
        <a:xfrm>
          <a:off x="2844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77312</xdr:rowOff>
    </xdr:from>
    <xdr:to>
      <xdr:col>11</xdr:col>
      <xdr:colOff>31750</xdr:colOff>
      <xdr:row>80</xdr:row>
      <xdr:rowOff>122555</xdr:rowOff>
    </xdr:to>
    <xdr:cxnSp macro="">
      <xdr:nvCxnSpPr>
        <xdr:cNvPr id="206" name="直線コネクタ 205"/>
        <xdr:cNvCxnSpPr/>
      </xdr:nvCxnSpPr>
      <xdr:spPr>
        <a:xfrm>
          <a:off x="1447800" y="13793312"/>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9907</xdr:rowOff>
    </xdr:from>
    <xdr:ext cx="762000" cy="259045"/>
    <xdr:sp macro="" textlink="">
      <xdr:nvSpPr>
        <xdr:cNvPr id="208" name="テキスト ボックス 207"/>
        <xdr:cNvSpPr txBox="1"/>
      </xdr:nvSpPr>
      <xdr:spPr>
        <a:xfrm>
          <a:off x="1955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124818</xdr:rowOff>
    </xdr:from>
    <xdr:ext cx="762000" cy="259045"/>
    <xdr:sp macro="" textlink="">
      <xdr:nvSpPr>
        <xdr:cNvPr id="210" name="テキスト ボックス 209"/>
        <xdr:cNvSpPr txBox="1"/>
      </xdr:nvSpPr>
      <xdr:spPr>
        <a:xfrm>
          <a:off x="1066800" y="138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109169</xdr:rowOff>
    </xdr:from>
    <xdr:to>
      <xdr:col>23</xdr:col>
      <xdr:colOff>184150</xdr:colOff>
      <xdr:row>84</xdr:row>
      <xdr:rowOff>39319</xdr:rowOff>
    </xdr:to>
    <xdr:sp macro="" textlink="">
      <xdr:nvSpPr>
        <xdr:cNvPr id="216" name="楕円 215"/>
        <xdr:cNvSpPr/>
      </xdr:nvSpPr>
      <xdr:spPr>
        <a:xfrm>
          <a:off x="4902200" y="143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125696</xdr:rowOff>
    </xdr:from>
    <xdr:ext cx="762000" cy="259045"/>
    <xdr:sp macro="" textlink="">
      <xdr:nvSpPr>
        <xdr:cNvPr id="217" name="人件費・物件費等の状況該当値テキスト"/>
        <xdr:cNvSpPr txBox="1"/>
      </xdr:nvSpPr>
      <xdr:spPr>
        <a:xfrm>
          <a:off x="5041900" y="1418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61576</xdr:rowOff>
    </xdr:from>
    <xdr:to>
      <xdr:col>19</xdr:col>
      <xdr:colOff>184150</xdr:colOff>
      <xdr:row>80</xdr:row>
      <xdr:rowOff>163176</xdr:rowOff>
    </xdr:to>
    <xdr:sp macro="" textlink="">
      <xdr:nvSpPr>
        <xdr:cNvPr id="218" name="楕円 217"/>
        <xdr:cNvSpPr/>
      </xdr:nvSpPr>
      <xdr:spPr>
        <a:xfrm>
          <a:off x="4064000" y="13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1903</xdr:rowOff>
    </xdr:from>
    <xdr:ext cx="736600" cy="259045"/>
    <xdr:sp macro="" textlink="">
      <xdr:nvSpPr>
        <xdr:cNvPr id="219" name="テキスト ボックス 218"/>
        <xdr:cNvSpPr txBox="1"/>
      </xdr:nvSpPr>
      <xdr:spPr>
        <a:xfrm>
          <a:off x="3733800" y="1354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65934</xdr:rowOff>
    </xdr:from>
    <xdr:to>
      <xdr:col>15</xdr:col>
      <xdr:colOff>133350</xdr:colOff>
      <xdr:row>80</xdr:row>
      <xdr:rowOff>167534</xdr:rowOff>
    </xdr:to>
    <xdr:sp macro="" textlink="">
      <xdr:nvSpPr>
        <xdr:cNvPr id="220" name="楕円 219"/>
        <xdr:cNvSpPr/>
      </xdr:nvSpPr>
      <xdr:spPr>
        <a:xfrm>
          <a:off x="3175000" y="137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6261</xdr:rowOff>
    </xdr:from>
    <xdr:ext cx="762000" cy="259045"/>
    <xdr:sp macro="" textlink="">
      <xdr:nvSpPr>
        <xdr:cNvPr id="221" name="テキスト ボックス 220"/>
        <xdr:cNvSpPr txBox="1"/>
      </xdr:nvSpPr>
      <xdr:spPr>
        <a:xfrm>
          <a:off x="2844800" y="1355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71755</xdr:rowOff>
    </xdr:from>
    <xdr:to>
      <xdr:col>11</xdr:col>
      <xdr:colOff>82550</xdr:colOff>
      <xdr:row>81</xdr:row>
      <xdr:rowOff>1905</xdr:rowOff>
    </xdr:to>
    <xdr:sp macro="" textlink="">
      <xdr:nvSpPr>
        <xdr:cNvPr id="222" name="楕円 221"/>
        <xdr:cNvSpPr/>
      </xdr:nvSpPr>
      <xdr:spPr>
        <a:xfrm>
          <a:off x="22860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12082</xdr:rowOff>
    </xdr:from>
    <xdr:ext cx="762000" cy="259045"/>
    <xdr:sp macro="" textlink="">
      <xdr:nvSpPr>
        <xdr:cNvPr id="223" name="テキスト ボックス 222"/>
        <xdr:cNvSpPr txBox="1"/>
      </xdr:nvSpPr>
      <xdr:spPr>
        <a:xfrm>
          <a:off x="1955800" y="1355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26512</xdr:rowOff>
    </xdr:from>
    <xdr:to>
      <xdr:col>7</xdr:col>
      <xdr:colOff>31750</xdr:colOff>
      <xdr:row>80</xdr:row>
      <xdr:rowOff>128112</xdr:rowOff>
    </xdr:to>
    <xdr:sp macro="" textlink="">
      <xdr:nvSpPr>
        <xdr:cNvPr id="224" name="楕円 223"/>
        <xdr:cNvSpPr/>
      </xdr:nvSpPr>
      <xdr:spPr>
        <a:xfrm>
          <a:off x="1397000" y="137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138289</xdr:rowOff>
    </xdr:from>
    <xdr:ext cx="762000" cy="259045"/>
    <xdr:sp macro="" textlink="">
      <xdr:nvSpPr>
        <xdr:cNvPr id="225" name="テキスト ボックス 224"/>
        <xdr:cNvSpPr txBox="1"/>
      </xdr:nvSpPr>
      <xdr:spPr>
        <a:xfrm>
          <a:off x="1066800" y="1351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本市職員の給与は，人事委員会の勧告に基づく給与改定により，市内民間給与との均衡が図られており，適正な水準となっているが，近年のラスパイレス指数が漸増傾向にあったことや，類似団体内平均値を上回っていることなどを踏まえ，平成</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年度から，級の号給カットを実施するとともに，昇格した場合の給料月額の増加額の縮減について国を上回る見直しを実施したことなどもあり，平成</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年度の指数（平成</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年ラスパイレス指数）は平成</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ポイント低下している。また，平成</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職員給与については，今後も，人事委員会の勧告を尊重し，市内民間給与との均衡が図られるよう措置するとともに，より一層市民の理解が得られるよう，必要な見直しに努めていく。</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グラフの</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までの数値は、それぞれの年度の翌年のものである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61" name="直線コネクタ 260"/>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156029</xdr:rowOff>
    </xdr:to>
    <xdr:cxnSp macro="">
      <xdr:nvCxnSpPr>
        <xdr:cNvPr id="264" name="直線コネクタ 263"/>
        <xdr:cNvCxnSpPr/>
      </xdr:nvCxnSpPr>
      <xdr:spPr>
        <a:xfrm flipV="1">
          <a:off x="15290800" y="152427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156029</xdr:rowOff>
    </xdr:to>
    <xdr:cxnSp macro="">
      <xdr:nvCxnSpPr>
        <xdr:cNvPr id="267" name="直線コネクタ 266"/>
        <xdr:cNvCxnSpPr/>
      </xdr:nvCxnSpPr>
      <xdr:spPr>
        <a:xfrm>
          <a:off x="14401800" y="152771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18143</xdr:rowOff>
    </xdr:to>
    <xdr:cxnSp macro="">
      <xdr:nvCxnSpPr>
        <xdr:cNvPr id="270" name="直線コネクタ 269"/>
        <xdr:cNvCxnSpPr/>
      </xdr:nvCxnSpPr>
      <xdr:spPr>
        <a:xfrm>
          <a:off x="13512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80" name="楕円 279"/>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81"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105229</xdr:rowOff>
    </xdr:from>
    <xdr:to>
      <xdr:col>73</xdr:col>
      <xdr:colOff>44450</xdr:colOff>
      <xdr:row>90</xdr:row>
      <xdr:rowOff>35379</xdr:rowOff>
    </xdr:to>
    <xdr:sp macro="" textlink="">
      <xdr:nvSpPr>
        <xdr:cNvPr id="284" name="楕円 283"/>
        <xdr:cNvSpPr/>
      </xdr:nvSpPr>
      <xdr:spPr>
        <a:xfrm>
          <a:off x="15240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20156</xdr:rowOff>
    </xdr:from>
    <xdr:ext cx="762000" cy="259045"/>
    <xdr:sp macro="" textlink="">
      <xdr:nvSpPr>
        <xdr:cNvPr id="285" name="テキスト ボックス 284"/>
        <xdr:cNvSpPr txBox="1"/>
      </xdr:nvSpPr>
      <xdr:spPr>
        <a:xfrm>
          <a:off x="14909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定員管理の目標を設定したのは，平成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年度までの５年間で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人削減の目標を掲げた集中改革プランと，平成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人体制とする目標を掲げた行政改革プランがあるが，いずれの目標も達成済み（集中改革プラン：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に達成（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年度についても，行政需要の増大に対応しつつ，業務のアウトソーシングや執行体制の見直しを進めた結果，類似団体の中で最も少なくなっている。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今後も市民サービスの低下を招かないよう留意しながら事務事業や執行体制の見直しを行い，簡素で効率的な市役所の構築に努めていく。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105728</xdr:rowOff>
    </xdr:from>
    <xdr:to>
      <xdr:col>81</xdr:col>
      <xdr:colOff>44450</xdr:colOff>
      <xdr:row>67</xdr:row>
      <xdr:rowOff>166476</xdr:rowOff>
    </xdr:to>
    <xdr:cxnSp macro="">
      <xdr:nvCxnSpPr>
        <xdr:cNvPr id="319" name="直線コネクタ 318"/>
        <xdr:cNvCxnSpPr/>
      </xdr:nvCxnSpPr>
      <xdr:spPr>
        <a:xfrm flipV="1">
          <a:off x="17018000" y="11078528"/>
          <a:ext cx="0" cy="575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138553</xdr:rowOff>
    </xdr:from>
    <xdr:ext cx="762000" cy="259045"/>
    <xdr:sp macro="" textlink="">
      <xdr:nvSpPr>
        <xdr:cNvPr id="320" name="定員管理の状況最小値テキスト"/>
        <xdr:cNvSpPr txBox="1"/>
      </xdr:nvSpPr>
      <xdr:spPr>
        <a:xfrm>
          <a:off x="17106900" y="1162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166476</xdr:rowOff>
    </xdr:from>
    <xdr:to>
      <xdr:col>81</xdr:col>
      <xdr:colOff>133350</xdr:colOff>
      <xdr:row>67</xdr:row>
      <xdr:rowOff>166476</xdr:rowOff>
    </xdr:to>
    <xdr:cxnSp macro="">
      <xdr:nvCxnSpPr>
        <xdr:cNvPr id="321" name="直線コネクタ 320"/>
        <xdr:cNvCxnSpPr/>
      </xdr:nvCxnSpPr>
      <xdr:spPr>
        <a:xfrm>
          <a:off x="16929100" y="1165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20655</xdr:rowOff>
    </xdr:from>
    <xdr:ext cx="762000" cy="259045"/>
    <xdr:sp macro="" textlink="">
      <xdr:nvSpPr>
        <xdr:cNvPr id="322" name="定員管理の状況最大値テキスト"/>
        <xdr:cNvSpPr txBox="1"/>
      </xdr:nvSpPr>
      <xdr:spPr>
        <a:xfrm>
          <a:off x="17106900" y="108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105728</xdr:rowOff>
    </xdr:from>
    <xdr:to>
      <xdr:col>81</xdr:col>
      <xdr:colOff>133350</xdr:colOff>
      <xdr:row>64</xdr:row>
      <xdr:rowOff>105728</xdr:rowOff>
    </xdr:to>
    <xdr:cxnSp macro="">
      <xdr:nvCxnSpPr>
        <xdr:cNvPr id="323" name="直線コネクタ 322"/>
        <xdr:cNvCxnSpPr/>
      </xdr:nvCxnSpPr>
      <xdr:spPr>
        <a:xfrm>
          <a:off x="16929100" y="110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123825</xdr:rowOff>
    </xdr:to>
    <xdr:cxnSp macro="">
      <xdr:nvCxnSpPr>
        <xdr:cNvPr id="324" name="直線コネクタ 323"/>
        <xdr:cNvCxnSpPr/>
      </xdr:nvCxnSpPr>
      <xdr:spPr>
        <a:xfrm flipV="1">
          <a:off x="16179800" y="1107852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120984</xdr:rowOff>
    </xdr:from>
    <xdr:ext cx="762000" cy="259045"/>
    <xdr:sp macro="" textlink="">
      <xdr:nvSpPr>
        <xdr:cNvPr id="325" name="定員管理の状況平均値テキスト"/>
        <xdr:cNvSpPr txBox="1"/>
      </xdr:nvSpPr>
      <xdr:spPr>
        <a:xfrm>
          <a:off x="17106900" y="1126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148907</xdr:rowOff>
    </xdr:from>
    <xdr:to>
      <xdr:col>81</xdr:col>
      <xdr:colOff>95250</xdr:colOff>
      <xdr:row>66</xdr:row>
      <xdr:rowOff>79057</xdr:rowOff>
    </xdr:to>
    <xdr:sp macro="" textlink="">
      <xdr:nvSpPr>
        <xdr:cNvPr id="326" name="フローチャート: 判断 325"/>
        <xdr:cNvSpPr/>
      </xdr:nvSpPr>
      <xdr:spPr>
        <a:xfrm>
          <a:off x="169672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122449</xdr:rowOff>
    </xdr:from>
    <xdr:to>
      <xdr:col>77</xdr:col>
      <xdr:colOff>44450</xdr:colOff>
      <xdr:row>64</xdr:row>
      <xdr:rowOff>123825</xdr:rowOff>
    </xdr:to>
    <xdr:cxnSp macro="">
      <xdr:nvCxnSpPr>
        <xdr:cNvPr id="327" name="直線コネクタ 326"/>
        <xdr:cNvCxnSpPr/>
      </xdr:nvCxnSpPr>
      <xdr:spPr>
        <a:xfrm>
          <a:off x="15290800" y="10237999"/>
          <a:ext cx="889000" cy="8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152929</xdr:rowOff>
    </xdr:from>
    <xdr:to>
      <xdr:col>77</xdr:col>
      <xdr:colOff>95250</xdr:colOff>
      <xdr:row>66</xdr:row>
      <xdr:rowOff>83079</xdr:rowOff>
    </xdr:to>
    <xdr:sp macro="" textlink="">
      <xdr:nvSpPr>
        <xdr:cNvPr id="328" name="フローチャート: 判断 327"/>
        <xdr:cNvSpPr/>
      </xdr:nvSpPr>
      <xdr:spPr>
        <a:xfrm>
          <a:off x="161290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67856</xdr:rowOff>
    </xdr:from>
    <xdr:ext cx="736600" cy="259045"/>
    <xdr:sp macro="" textlink="">
      <xdr:nvSpPr>
        <xdr:cNvPr id="329" name="テキスト ボックス 328"/>
        <xdr:cNvSpPr txBox="1"/>
      </xdr:nvSpPr>
      <xdr:spPr>
        <a:xfrm>
          <a:off x="15798800" y="1138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59</xdr:row>
      <xdr:rowOff>130493</xdr:rowOff>
    </xdr:to>
    <xdr:cxnSp macro="">
      <xdr:nvCxnSpPr>
        <xdr:cNvPr id="330" name="直線コネクタ 329"/>
        <xdr:cNvCxnSpPr/>
      </xdr:nvCxnSpPr>
      <xdr:spPr>
        <a:xfrm flipV="1">
          <a:off x="14401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163619</xdr:rowOff>
    </xdr:from>
    <xdr:to>
      <xdr:col>73</xdr:col>
      <xdr:colOff>44450</xdr:colOff>
      <xdr:row>61</xdr:row>
      <xdr:rowOff>93769</xdr:rowOff>
    </xdr:to>
    <xdr:sp macro="" textlink="">
      <xdr:nvSpPr>
        <xdr:cNvPr id="331" name="フローチャート: 判断 330"/>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78546</xdr:rowOff>
    </xdr:from>
    <xdr:ext cx="762000" cy="259045"/>
    <xdr:sp macro="" textlink="">
      <xdr:nvSpPr>
        <xdr:cNvPr id="332" name="テキスト ボックス 331"/>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134514</xdr:rowOff>
    </xdr:to>
    <xdr:cxnSp macro="">
      <xdr:nvCxnSpPr>
        <xdr:cNvPr id="333" name="直線コネクタ 332"/>
        <xdr:cNvCxnSpPr/>
      </xdr:nvCxnSpPr>
      <xdr:spPr>
        <a:xfrm flipV="1">
          <a:off x="13512800" y="1024604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165629</xdr:rowOff>
    </xdr:from>
    <xdr:to>
      <xdr:col>68</xdr:col>
      <xdr:colOff>203200</xdr:colOff>
      <xdr:row>61</xdr:row>
      <xdr:rowOff>95779</xdr:rowOff>
    </xdr:to>
    <xdr:sp macro="" textlink="">
      <xdr:nvSpPr>
        <xdr:cNvPr id="334" name="フローチャート: 判断 333"/>
        <xdr:cNvSpPr/>
      </xdr:nvSpPr>
      <xdr:spPr>
        <a:xfrm>
          <a:off x="14351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80556</xdr:rowOff>
    </xdr:from>
    <xdr:ext cx="762000" cy="259045"/>
    <xdr:sp macro="" textlink="">
      <xdr:nvSpPr>
        <xdr:cNvPr id="335" name="テキスト ボックス 334"/>
        <xdr:cNvSpPr txBox="1"/>
      </xdr:nvSpPr>
      <xdr:spPr>
        <a:xfrm>
          <a:off x="14020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36" name="フローチャート: 判断 335"/>
        <xdr:cNvSpPr/>
      </xdr:nvSpPr>
      <xdr:spPr>
        <a:xfrm>
          <a:off x="13462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88599</xdr:rowOff>
    </xdr:from>
    <xdr:ext cx="762000" cy="259045"/>
    <xdr:sp macro="" textlink="">
      <xdr:nvSpPr>
        <xdr:cNvPr id="337" name="テキスト ボックス 336"/>
        <xdr:cNvSpPr txBox="1"/>
      </xdr:nvSpPr>
      <xdr:spPr>
        <a:xfrm>
          <a:off x="13131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54928</xdr:rowOff>
    </xdr:from>
    <xdr:to>
      <xdr:col>81</xdr:col>
      <xdr:colOff>95250</xdr:colOff>
      <xdr:row>64</xdr:row>
      <xdr:rowOff>156528</xdr:rowOff>
    </xdr:to>
    <xdr:sp macro="" textlink="">
      <xdr:nvSpPr>
        <xdr:cNvPr id="343" name="楕円 342"/>
        <xdr:cNvSpPr/>
      </xdr:nvSpPr>
      <xdr:spPr>
        <a:xfrm>
          <a:off x="16967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147655</xdr:rowOff>
    </xdr:from>
    <xdr:ext cx="762000" cy="259045"/>
    <xdr:sp macro="" textlink="">
      <xdr:nvSpPr>
        <xdr:cNvPr id="344" name="定員管理の状況該当値テキスト"/>
        <xdr:cNvSpPr txBox="1"/>
      </xdr:nvSpPr>
      <xdr:spPr>
        <a:xfrm>
          <a:off x="17106900" y="1094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5" name="楕円 344"/>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13352</xdr:rowOff>
    </xdr:from>
    <xdr:ext cx="736600" cy="259045"/>
    <xdr:sp macro="" textlink="">
      <xdr:nvSpPr>
        <xdr:cNvPr id="346" name="テキスト ボックス 345"/>
        <xdr:cNvSpPr txBox="1"/>
      </xdr:nvSpPr>
      <xdr:spPr>
        <a:xfrm>
          <a:off x="15798800" y="108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71649</xdr:rowOff>
    </xdr:from>
    <xdr:to>
      <xdr:col>73</xdr:col>
      <xdr:colOff>44450</xdr:colOff>
      <xdr:row>60</xdr:row>
      <xdr:rowOff>1799</xdr:rowOff>
    </xdr:to>
    <xdr:sp macro="" textlink="">
      <xdr:nvSpPr>
        <xdr:cNvPr id="347" name="楕円 346"/>
        <xdr:cNvSpPr/>
      </xdr:nvSpPr>
      <xdr:spPr>
        <a:xfrm>
          <a:off x="15240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11976</xdr:rowOff>
    </xdr:from>
    <xdr:ext cx="762000" cy="259045"/>
    <xdr:sp macro="" textlink="">
      <xdr:nvSpPr>
        <xdr:cNvPr id="348" name="テキスト ボックス 347"/>
        <xdr:cNvSpPr txBox="1"/>
      </xdr:nvSpPr>
      <xdr:spPr>
        <a:xfrm>
          <a:off x="14909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9" name="楕円 348"/>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50" name="テキスト ボックス 349"/>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51" name="楕円 350"/>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52" name="テキスト ボックス 351"/>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類似団体の平均値より依然として高水準にあるが，平成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年度においては，公営企業債等繰入見込額の減少（対前年度比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億円の減）等により着実に改善を続けている。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今後も地方債現在高の縮減を図るなど，財政健全化に努めていく。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4" name="直線コネクタ 383"/>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5"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6" name="直線コネクタ 385"/>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7"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8" name="直線コネクタ 387"/>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150888</xdr:rowOff>
    </xdr:to>
    <xdr:cxnSp macro="">
      <xdr:nvCxnSpPr>
        <xdr:cNvPr id="389" name="直線コネクタ 388"/>
        <xdr:cNvCxnSpPr/>
      </xdr:nvCxnSpPr>
      <xdr:spPr>
        <a:xfrm flipV="1">
          <a:off x="16179800" y="71228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90"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91" name="フローチャート: 判断 390"/>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92" name="直線コネクタ 391"/>
        <xdr:cNvCxnSpPr/>
      </xdr:nvCxnSpPr>
      <xdr:spPr>
        <a:xfrm flipV="1">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3" name="フローチャート: 判断 392"/>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4" name="テキスト ボックス 393"/>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25400</xdr:rowOff>
    </xdr:to>
    <xdr:cxnSp macro="">
      <xdr:nvCxnSpPr>
        <xdr:cNvPr id="395" name="直線コネクタ 394"/>
        <xdr:cNvCxnSpPr/>
      </xdr:nvCxnSpPr>
      <xdr:spPr>
        <a:xfrm flipV="1">
          <a:off x="14401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6" name="フローチャート: 判断 395"/>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7" name="テキスト ボックス 396"/>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117324</xdr:rowOff>
    </xdr:to>
    <xdr:cxnSp macro="">
      <xdr:nvCxnSpPr>
        <xdr:cNvPr id="398" name="直線コネクタ 397"/>
        <xdr:cNvCxnSpPr/>
      </xdr:nvCxnSpPr>
      <xdr:spPr>
        <a:xfrm flipV="1">
          <a:off x="13512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1" name="フローチャート: 判断 40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2" name="テキスト ボックス 40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8" name="楕円 407"/>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9"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10" name="楕円 409"/>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11" name="テキスト ボックス 410"/>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2" name="楕円 411"/>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3" name="テキスト ボックス 412"/>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4" name="楕円 41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5" name="テキスト ボックス 41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6" name="楕円 415"/>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7" name="テキスト ボックス 416"/>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類似団体の平均値より依然として高水準にあるが，平成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年度においては，公営企業債等繰入見込額の減少（対前年度比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億円の減）等により着実に改善を続けている。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今後も地方債現在高の縮減を図るなど，財政健全化に努めていく。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6" name="直線コネクタ 445"/>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7"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8" name="直線コネクタ 447"/>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31538</xdr:rowOff>
    </xdr:from>
    <xdr:to>
      <xdr:col>81</xdr:col>
      <xdr:colOff>44450</xdr:colOff>
      <xdr:row>20</xdr:row>
      <xdr:rowOff>169884</xdr:rowOff>
    </xdr:to>
    <xdr:cxnSp macro="">
      <xdr:nvCxnSpPr>
        <xdr:cNvPr id="451" name="直線コネクタ 450"/>
        <xdr:cNvCxnSpPr/>
      </xdr:nvCxnSpPr>
      <xdr:spPr>
        <a:xfrm flipV="1">
          <a:off x="16179800" y="3460538"/>
          <a:ext cx="8382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2"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3" name="フローチャート: 判断 452"/>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169884</xdr:rowOff>
    </xdr:from>
    <xdr:to>
      <xdr:col>77</xdr:col>
      <xdr:colOff>44450</xdr:colOff>
      <xdr:row>21</xdr:row>
      <xdr:rowOff>76454</xdr:rowOff>
    </xdr:to>
    <xdr:cxnSp macro="">
      <xdr:nvCxnSpPr>
        <xdr:cNvPr id="454" name="直線コネクタ 453"/>
        <xdr:cNvCxnSpPr/>
      </xdr:nvCxnSpPr>
      <xdr:spPr>
        <a:xfrm flipV="1">
          <a:off x="15290800" y="3598884"/>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5" name="フローチャート: 判断 454"/>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6" name="テキスト ボックス 455"/>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76454</xdr:rowOff>
    </xdr:from>
    <xdr:to>
      <xdr:col>72</xdr:col>
      <xdr:colOff>203200</xdr:colOff>
      <xdr:row>21</xdr:row>
      <xdr:rowOff>121497</xdr:rowOff>
    </xdr:to>
    <xdr:cxnSp macro="">
      <xdr:nvCxnSpPr>
        <xdr:cNvPr id="457" name="直線コネクタ 456"/>
        <xdr:cNvCxnSpPr/>
      </xdr:nvCxnSpPr>
      <xdr:spPr>
        <a:xfrm flipV="1">
          <a:off x="14401800" y="3676904"/>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8" name="フローチャート: 判断 457"/>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9" name="テキスト ボックス 458"/>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121497</xdr:rowOff>
    </xdr:from>
    <xdr:to>
      <xdr:col>68</xdr:col>
      <xdr:colOff>152400</xdr:colOff>
      <xdr:row>22</xdr:row>
      <xdr:rowOff>4741</xdr:rowOff>
    </xdr:to>
    <xdr:cxnSp macro="">
      <xdr:nvCxnSpPr>
        <xdr:cNvPr id="460" name="直線コネクタ 459"/>
        <xdr:cNvCxnSpPr/>
      </xdr:nvCxnSpPr>
      <xdr:spPr>
        <a:xfrm flipV="1">
          <a:off x="13512800" y="3721947"/>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61" name="フローチャート: 判断 460"/>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2" name="テキスト ボックス 461"/>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3" name="フローチャート: 判断 462"/>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4" name="テキスト ボックス 463"/>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152188</xdr:rowOff>
    </xdr:from>
    <xdr:to>
      <xdr:col>81</xdr:col>
      <xdr:colOff>95250</xdr:colOff>
      <xdr:row>20</xdr:row>
      <xdr:rowOff>82338</xdr:rowOff>
    </xdr:to>
    <xdr:sp macro="" textlink="">
      <xdr:nvSpPr>
        <xdr:cNvPr id="470" name="楕円 469"/>
        <xdr:cNvSpPr/>
      </xdr:nvSpPr>
      <xdr:spPr>
        <a:xfrm>
          <a:off x="169672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124265</xdr:rowOff>
    </xdr:from>
    <xdr:ext cx="762000" cy="259045"/>
    <xdr:sp macro="" textlink="">
      <xdr:nvSpPr>
        <xdr:cNvPr id="471" name="将来負担の状況該当値テキスト"/>
        <xdr:cNvSpPr txBox="1"/>
      </xdr:nvSpPr>
      <xdr:spPr>
        <a:xfrm>
          <a:off x="17106900" y="338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119084</xdr:rowOff>
    </xdr:from>
    <xdr:to>
      <xdr:col>77</xdr:col>
      <xdr:colOff>95250</xdr:colOff>
      <xdr:row>21</xdr:row>
      <xdr:rowOff>49234</xdr:rowOff>
    </xdr:to>
    <xdr:sp macro="" textlink="">
      <xdr:nvSpPr>
        <xdr:cNvPr id="472" name="楕円 471"/>
        <xdr:cNvSpPr/>
      </xdr:nvSpPr>
      <xdr:spPr>
        <a:xfrm>
          <a:off x="16129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34011</xdr:rowOff>
    </xdr:from>
    <xdr:ext cx="736600" cy="259045"/>
    <xdr:sp macro="" textlink="">
      <xdr:nvSpPr>
        <xdr:cNvPr id="473" name="テキスト ボックス 472"/>
        <xdr:cNvSpPr txBox="1"/>
      </xdr:nvSpPr>
      <xdr:spPr>
        <a:xfrm>
          <a:off x="15798800" y="3634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25654</xdr:rowOff>
    </xdr:from>
    <xdr:to>
      <xdr:col>73</xdr:col>
      <xdr:colOff>44450</xdr:colOff>
      <xdr:row>21</xdr:row>
      <xdr:rowOff>127254</xdr:rowOff>
    </xdr:to>
    <xdr:sp macro="" textlink="">
      <xdr:nvSpPr>
        <xdr:cNvPr id="474" name="楕円 473"/>
        <xdr:cNvSpPr/>
      </xdr:nvSpPr>
      <xdr:spPr>
        <a:xfrm>
          <a:off x="15240000" y="36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112031</xdr:rowOff>
    </xdr:from>
    <xdr:ext cx="762000" cy="259045"/>
    <xdr:sp macro="" textlink="">
      <xdr:nvSpPr>
        <xdr:cNvPr id="475" name="テキスト ボックス 474"/>
        <xdr:cNvSpPr txBox="1"/>
      </xdr:nvSpPr>
      <xdr:spPr>
        <a:xfrm>
          <a:off x="14909800" y="37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70697</xdr:rowOff>
    </xdr:from>
    <xdr:to>
      <xdr:col>68</xdr:col>
      <xdr:colOff>203200</xdr:colOff>
      <xdr:row>22</xdr:row>
      <xdr:rowOff>847</xdr:rowOff>
    </xdr:to>
    <xdr:sp macro="" textlink="">
      <xdr:nvSpPr>
        <xdr:cNvPr id="476" name="楕円 475"/>
        <xdr:cNvSpPr/>
      </xdr:nvSpPr>
      <xdr:spPr>
        <a:xfrm>
          <a:off x="14351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157074</xdr:rowOff>
    </xdr:from>
    <xdr:ext cx="762000" cy="259045"/>
    <xdr:sp macro="" textlink="">
      <xdr:nvSpPr>
        <xdr:cNvPr id="477" name="テキスト ボックス 476"/>
        <xdr:cNvSpPr txBox="1"/>
      </xdr:nvSpPr>
      <xdr:spPr>
        <a:xfrm>
          <a:off x="14020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125391</xdr:rowOff>
    </xdr:from>
    <xdr:to>
      <xdr:col>64</xdr:col>
      <xdr:colOff>152400</xdr:colOff>
      <xdr:row>22</xdr:row>
      <xdr:rowOff>55541</xdr:rowOff>
    </xdr:to>
    <xdr:sp macro="" textlink="">
      <xdr:nvSpPr>
        <xdr:cNvPr id="478" name="楕円 477"/>
        <xdr:cNvSpPr/>
      </xdr:nvSpPr>
      <xdr:spPr>
        <a:xfrm>
          <a:off x="13462000" y="37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40318</xdr:rowOff>
    </xdr:from>
    <xdr:ext cx="762000" cy="259045"/>
    <xdr:sp macro="" textlink="">
      <xdr:nvSpPr>
        <xdr:cNvPr id="479" name="テキスト ボックス 478"/>
        <xdr:cNvSpPr txBox="1"/>
      </xdr:nvSpPr>
      <xdr:spPr>
        <a:xfrm>
          <a:off x="13131800" y="381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業務のアウトソーシングや業務の実施体制の見直しなどに早くから取り組んできた結果，類似団体と比較して人口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人当たり職員数が少ないことや，退職手当の段階的引き下げ（平成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％の水準引き上げ），平成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年度からの給与水準の平均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％の引き下げ等により人件費に係る経常収支比率は類似団体内で最も低くなっている。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少子高齢化の進展などによる人口構造の変化や人口増加への対応など，多様化する行政ニースを踏まえた最適な組織体制を構築しつつ，適切な定員管理により人件費の抑制を図っていく。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113284</xdr:rowOff>
    </xdr:from>
    <xdr:to>
      <xdr:col>24</xdr:col>
      <xdr:colOff>25400</xdr:colOff>
      <xdr:row>41</xdr:row>
      <xdr:rowOff>152146</xdr:rowOff>
    </xdr:to>
    <xdr:cxnSp macro="">
      <xdr:nvCxnSpPr>
        <xdr:cNvPr id="59" name="直線コネクタ 58"/>
        <xdr:cNvCxnSpPr/>
      </xdr:nvCxnSpPr>
      <xdr:spPr>
        <a:xfrm flipV="1">
          <a:off x="4826000" y="6285484"/>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28211</xdr:rowOff>
    </xdr:from>
    <xdr:ext cx="762000" cy="259045"/>
    <xdr:sp macro="" textlink="">
      <xdr:nvSpPr>
        <xdr:cNvPr id="62" name="人件費最大値テキスト"/>
        <xdr:cNvSpPr txBox="1"/>
      </xdr:nvSpPr>
      <xdr:spPr>
        <a:xfrm>
          <a:off x="4914900" y="60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113284</xdr:rowOff>
    </xdr:from>
    <xdr:to>
      <xdr:col>24</xdr:col>
      <xdr:colOff>114300</xdr:colOff>
      <xdr:row>36</xdr:row>
      <xdr:rowOff>113284</xdr:rowOff>
    </xdr:to>
    <xdr:cxnSp macro="">
      <xdr:nvCxnSpPr>
        <xdr:cNvPr id="63" name="直線コネクタ 62"/>
        <xdr:cNvCxnSpPr/>
      </xdr:nvCxnSpPr>
      <xdr:spPr>
        <a:xfrm>
          <a:off x="4737100" y="62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36</xdr:row>
      <xdr:rowOff>113284</xdr:rowOff>
    </xdr:to>
    <xdr:cxnSp macro="">
      <xdr:nvCxnSpPr>
        <xdr:cNvPr id="64" name="直線コネクタ 63"/>
        <xdr:cNvCxnSpPr/>
      </xdr:nvCxnSpPr>
      <xdr:spPr>
        <a:xfrm>
          <a:off x="3987800" y="5617972"/>
          <a:ext cx="8382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23131</xdr:rowOff>
    </xdr:from>
    <xdr:ext cx="762000" cy="259045"/>
    <xdr:sp macro="" textlink="">
      <xdr:nvSpPr>
        <xdr:cNvPr id="65" name="人件費平均値テキスト"/>
        <xdr:cNvSpPr txBox="1"/>
      </xdr:nvSpPr>
      <xdr:spPr>
        <a:xfrm>
          <a:off x="4914900" y="6709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66" name="フローチャート: 判断 65"/>
        <xdr:cNvSpPr/>
      </xdr:nvSpPr>
      <xdr:spPr>
        <a:xfrm>
          <a:off x="47752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113284</xdr:rowOff>
    </xdr:from>
    <xdr:to>
      <xdr:col>19</xdr:col>
      <xdr:colOff>187325</xdr:colOff>
      <xdr:row>32</xdr:row>
      <xdr:rowOff>131572</xdr:rowOff>
    </xdr:to>
    <xdr:cxnSp macro="">
      <xdr:nvCxnSpPr>
        <xdr:cNvPr id="67" name="直線コネクタ 66"/>
        <xdr:cNvCxnSpPr/>
      </xdr:nvCxnSpPr>
      <xdr:spPr>
        <a:xfrm>
          <a:off x="3098800" y="5599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5334</xdr:rowOff>
    </xdr:from>
    <xdr:to>
      <xdr:col>20</xdr:col>
      <xdr:colOff>38100</xdr:colOff>
      <xdr:row>35</xdr:row>
      <xdr:rowOff>106934</xdr:rowOff>
    </xdr:to>
    <xdr:sp macro="" textlink="">
      <xdr:nvSpPr>
        <xdr:cNvPr id="68" name="フローチャート: 判断 67"/>
        <xdr:cNvSpPr/>
      </xdr:nvSpPr>
      <xdr:spPr>
        <a:xfrm>
          <a:off x="3937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69" name="テキスト ボックス 68"/>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113284</xdr:rowOff>
    </xdr:from>
    <xdr:to>
      <xdr:col>15</xdr:col>
      <xdr:colOff>98425</xdr:colOff>
      <xdr:row>32</xdr:row>
      <xdr:rowOff>159004</xdr:rowOff>
    </xdr:to>
    <xdr:cxnSp macro="">
      <xdr:nvCxnSpPr>
        <xdr:cNvPr id="70" name="直線コネクタ 69"/>
        <xdr:cNvCxnSpPr/>
      </xdr:nvCxnSpPr>
      <xdr:spPr>
        <a:xfrm flipV="1">
          <a:off x="2209800" y="5599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140208</xdr:rowOff>
    </xdr:from>
    <xdr:to>
      <xdr:col>15</xdr:col>
      <xdr:colOff>149225</xdr:colOff>
      <xdr:row>35</xdr:row>
      <xdr:rowOff>70358</xdr:rowOff>
    </xdr:to>
    <xdr:sp macro="" textlink="">
      <xdr:nvSpPr>
        <xdr:cNvPr id="71" name="フローチャート: 判断 70"/>
        <xdr:cNvSpPr/>
      </xdr:nvSpPr>
      <xdr:spPr>
        <a:xfrm>
          <a:off x="3048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55135</xdr:rowOff>
    </xdr:from>
    <xdr:ext cx="762000" cy="259045"/>
    <xdr:sp macro="" textlink="">
      <xdr:nvSpPr>
        <xdr:cNvPr id="72" name="テキスト ボックス 71"/>
        <xdr:cNvSpPr txBox="1"/>
      </xdr:nvSpPr>
      <xdr:spPr>
        <a:xfrm>
          <a:off x="2717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122428</xdr:rowOff>
    </xdr:from>
    <xdr:to>
      <xdr:col>11</xdr:col>
      <xdr:colOff>9525</xdr:colOff>
      <xdr:row>32</xdr:row>
      <xdr:rowOff>159004</xdr:rowOff>
    </xdr:to>
    <xdr:cxnSp macro="">
      <xdr:nvCxnSpPr>
        <xdr:cNvPr id="73" name="直線コネクタ 72"/>
        <xdr:cNvCxnSpPr/>
      </xdr:nvCxnSpPr>
      <xdr:spPr>
        <a:xfrm>
          <a:off x="1320800" y="5608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5334</xdr:rowOff>
    </xdr:from>
    <xdr:to>
      <xdr:col>11</xdr:col>
      <xdr:colOff>60325</xdr:colOff>
      <xdr:row>35</xdr:row>
      <xdr:rowOff>106934</xdr:rowOff>
    </xdr:to>
    <xdr:sp macro="" textlink="">
      <xdr:nvSpPr>
        <xdr:cNvPr id="74" name="フローチャート: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76" name="フローチャート: 判断 75"/>
        <xdr:cNvSpPr/>
      </xdr:nvSpPr>
      <xdr:spPr>
        <a:xfrm>
          <a:off x="1270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77" name="テキスト ボックス 76"/>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142511</xdr:rowOff>
    </xdr:from>
    <xdr:ext cx="762000" cy="259045"/>
    <xdr:sp macro="" textlink="">
      <xdr:nvSpPr>
        <xdr:cNvPr id="84" name="人件費該当値テキスト"/>
        <xdr:cNvSpPr txBox="1"/>
      </xdr:nvSpPr>
      <xdr:spPr>
        <a:xfrm>
          <a:off x="49149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80772</xdr:rowOff>
    </xdr:from>
    <xdr:to>
      <xdr:col>20</xdr:col>
      <xdr:colOff>38100</xdr:colOff>
      <xdr:row>33</xdr:row>
      <xdr:rowOff>10922</xdr:rowOff>
    </xdr:to>
    <xdr:sp macro="" textlink="">
      <xdr:nvSpPr>
        <xdr:cNvPr id="85" name="楕円 84"/>
        <xdr:cNvSpPr/>
      </xdr:nvSpPr>
      <xdr:spPr>
        <a:xfrm>
          <a:off x="3937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21099</xdr:rowOff>
    </xdr:from>
    <xdr:ext cx="736600" cy="259045"/>
    <xdr:sp macro="" textlink="">
      <xdr:nvSpPr>
        <xdr:cNvPr id="86" name="テキスト ボックス 85"/>
        <xdr:cNvSpPr txBox="1"/>
      </xdr:nvSpPr>
      <xdr:spPr>
        <a:xfrm>
          <a:off x="3606800" y="53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62484</xdr:rowOff>
    </xdr:from>
    <xdr:to>
      <xdr:col>15</xdr:col>
      <xdr:colOff>149225</xdr:colOff>
      <xdr:row>32</xdr:row>
      <xdr:rowOff>164084</xdr:rowOff>
    </xdr:to>
    <xdr:sp macro="" textlink="">
      <xdr:nvSpPr>
        <xdr:cNvPr id="87" name="楕円 86"/>
        <xdr:cNvSpPr/>
      </xdr:nvSpPr>
      <xdr:spPr>
        <a:xfrm>
          <a:off x="3048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2811</xdr:rowOff>
    </xdr:from>
    <xdr:ext cx="762000" cy="259045"/>
    <xdr:sp macro="" textlink="">
      <xdr:nvSpPr>
        <xdr:cNvPr id="88" name="テキスト ボックス 87"/>
        <xdr:cNvSpPr txBox="1"/>
      </xdr:nvSpPr>
      <xdr:spPr>
        <a:xfrm>
          <a:off x="2717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108204</xdr:rowOff>
    </xdr:from>
    <xdr:to>
      <xdr:col>11</xdr:col>
      <xdr:colOff>60325</xdr:colOff>
      <xdr:row>33</xdr:row>
      <xdr:rowOff>38354</xdr:rowOff>
    </xdr:to>
    <xdr:sp macro="" textlink="">
      <xdr:nvSpPr>
        <xdr:cNvPr id="89" name="楕円 88"/>
        <xdr:cNvSpPr/>
      </xdr:nvSpPr>
      <xdr:spPr>
        <a:xfrm>
          <a:off x="2159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48531</xdr:rowOff>
    </xdr:from>
    <xdr:ext cx="762000" cy="259045"/>
    <xdr:sp macro="" textlink="">
      <xdr:nvSpPr>
        <xdr:cNvPr id="90" name="テキスト ボックス 89"/>
        <xdr:cNvSpPr txBox="1"/>
      </xdr:nvSpPr>
      <xdr:spPr>
        <a:xfrm>
          <a:off x="1828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71628</xdr:rowOff>
    </xdr:from>
    <xdr:to>
      <xdr:col>6</xdr:col>
      <xdr:colOff>171450</xdr:colOff>
      <xdr:row>33</xdr:row>
      <xdr:rowOff>1778</xdr:rowOff>
    </xdr:to>
    <xdr:sp macro="" textlink="">
      <xdr:nvSpPr>
        <xdr:cNvPr id="91" name="楕円 90"/>
        <xdr:cNvSpPr/>
      </xdr:nvSpPr>
      <xdr:spPr>
        <a:xfrm>
          <a:off x="1270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11955</xdr:rowOff>
    </xdr:from>
    <xdr:ext cx="762000" cy="259045"/>
    <xdr:sp macro="" textlink="">
      <xdr:nvSpPr>
        <xdr:cNvPr id="92" name="テキスト ボックス 91"/>
        <xdr:cNvSpPr txBox="1"/>
      </xdr:nvSpPr>
      <xdr:spPr>
        <a:xfrm>
          <a:off x="939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東部工場委託料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，ミュージアム管理費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より物件費が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億円減したことに加え，経常一般財源等が増加した影響で経常収支比率が減少している。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今後も指定管理者制度の活用などにより，施設の維持管理コストの縮減に努める。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0" name="直線コネクタ 119"/>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1"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2" name="直線コネクタ 121"/>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3"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4" name="直線コネクタ 123"/>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19</xdr:row>
      <xdr:rowOff>6350</xdr:rowOff>
    </xdr:to>
    <xdr:cxnSp macro="">
      <xdr:nvCxnSpPr>
        <xdr:cNvPr id="125" name="直線コネクタ 124"/>
        <xdr:cNvCxnSpPr/>
      </xdr:nvCxnSpPr>
      <xdr:spPr>
        <a:xfrm flipV="1">
          <a:off x="15671800" y="30099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7" name="フローチャート: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6350</xdr:rowOff>
    </xdr:to>
    <xdr:cxnSp macro="">
      <xdr:nvCxnSpPr>
        <xdr:cNvPr id="128" name="直線コネクタ 127"/>
        <xdr:cNvCxnSpPr/>
      </xdr:nvCxnSpPr>
      <xdr:spPr>
        <a:xfrm>
          <a:off x="14782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9" name="フローチャート: 判断 128"/>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101600</xdr:rowOff>
    </xdr:to>
    <xdr:cxnSp macro="">
      <xdr:nvCxnSpPr>
        <xdr:cNvPr id="131" name="直線コネクタ 130"/>
        <xdr:cNvCxnSpPr/>
      </xdr:nvCxnSpPr>
      <xdr:spPr>
        <a:xfrm>
          <a:off x="13893800" y="317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2" name="フローチャート: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3" name="テキスト ボックス 13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88900</xdr:rowOff>
    </xdr:to>
    <xdr:cxnSp macro="">
      <xdr:nvCxnSpPr>
        <xdr:cNvPr id="134" name="直線コネクタ 133"/>
        <xdr:cNvCxnSpPr/>
      </xdr:nvCxnSpPr>
      <xdr:spPr>
        <a:xfrm>
          <a:off x="13004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5" name="フローチャート: 判断 134"/>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6" name="テキスト ボックス 135"/>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7" name="フローチャート: 判断 136"/>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8" name="テキスト ボックス 137"/>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4" name="楕円 143"/>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5"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6" name="楕円 145"/>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7" name="テキスト ボックス 146"/>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48" name="楕円 147"/>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49" name="テキスト ボックス 148"/>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教育・保育給付費が</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億円の増，障がい保健福祉費が</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億円の増となっている一方で，年金生活者等支援臨時福祉給付金等が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高齢化の進行や障がい福祉サービスの利用増，保育所入所児童数の増加等により扶助費については今後も増加が見込まれる。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1" name="直線コネクタ 180"/>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59</xdr:row>
      <xdr:rowOff>127000</xdr:rowOff>
    </xdr:to>
    <xdr:cxnSp macro="">
      <xdr:nvCxnSpPr>
        <xdr:cNvPr id="186" name="直線コネクタ 185"/>
        <xdr:cNvCxnSpPr/>
      </xdr:nvCxnSpPr>
      <xdr:spPr>
        <a:xfrm flipV="1">
          <a:off x="3987800" y="99377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7"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88" name="フローチャート: 判断 187"/>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127000</xdr:rowOff>
    </xdr:to>
    <xdr:cxnSp macro="">
      <xdr:nvCxnSpPr>
        <xdr:cNvPr id="189" name="直線コネクタ 188"/>
        <xdr:cNvCxnSpPr/>
      </xdr:nvCxnSpPr>
      <xdr:spPr>
        <a:xfrm>
          <a:off x="3098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0" name="フローチャート: 判断 189"/>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1" name="テキスト ボックス 190"/>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127000</xdr:rowOff>
    </xdr:to>
    <xdr:cxnSp macro="">
      <xdr:nvCxnSpPr>
        <xdr:cNvPr id="192" name="直線コネクタ 191"/>
        <xdr:cNvCxnSpPr/>
      </xdr:nvCxnSpPr>
      <xdr:spPr>
        <a:xfrm flipV="1">
          <a:off x="2209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3" name="フローチャート: 判断 192"/>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4" name="テキスト ボックス 193"/>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127000</xdr:rowOff>
    </xdr:to>
    <xdr:cxnSp macro="">
      <xdr:nvCxnSpPr>
        <xdr:cNvPr id="195" name="直線コネクタ 194"/>
        <xdr:cNvCxnSpPr/>
      </xdr:nvCxnSpPr>
      <xdr:spPr>
        <a:xfrm>
          <a:off x="1320800" y="10204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6" name="フローチャート: 判断 195"/>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7" name="テキスト ボックス 196"/>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198" name="フローチャート: 判断 197"/>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199" name="テキスト ボックス 198"/>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130827</xdr:rowOff>
    </xdr:from>
    <xdr:ext cx="762000" cy="259045"/>
    <xdr:sp macro="" textlink="">
      <xdr:nvSpPr>
        <xdr:cNvPr id="206" name="扶助費該当値テキスト"/>
        <xdr:cNvSpPr txBox="1"/>
      </xdr:nvSpPr>
      <xdr:spPr>
        <a:xfrm>
          <a:off x="4914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7" name="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16527</xdr:rowOff>
    </xdr:from>
    <xdr:ext cx="736600" cy="259045"/>
    <xdr:sp macro="" textlink="">
      <xdr:nvSpPr>
        <xdr:cNvPr id="208" name="テキスト ボックス 207"/>
        <xdr:cNvSpPr txBox="1"/>
      </xdr:nvSpPr>
      <xdr:spPr>
        <a:xfrm>
          <a:off x="3606800" y="99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0" name="テキスト ボックス 209"/>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2" name="テキスト ボックス 211"/>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3" name="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149877</xdr:rowOff>
    </xdr:from>
    <xdr:ext cx="762000" cy="259045"/>
    <xdr:sp macro="" textlink="">
      <xdr:nvSpPr>
        <xdr:cNvPr id="214" name="テキスト ボックス 213"/>
        <xdr:cNvSpPr txBox="1"/>
      </xdr:nvSpPr>
      <xdr:spPr>
        <a:xfrm>
          <a:off x="939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その他に係る経常収支比率の増加は，老年人口，特に</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歳以上（後期高齢者）の人口の増加等に伴う，国民健康保険事業への繰出金の増（</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億円），介護保険事業への繰出金の増（</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億円），などが主な要因である。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住民基本台帳に基づく</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歳以上の高齢者が総人口に占める割合について，平成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日現在は</a:t>
          </a:r>
          <a:r>
            <a:rPr kumimoji="1" lang="en-US" altLang="ja-JP" sz="1050">
              <a:latin typeface="ＭＳ Ｐゴシック" panose="020B0600070205080204" pitchFamily="50" charset="-128"/>
              <a:ea typeface="ＭＳ Ｐゴシック" panose="020B0600070205080204" pitchFamily="50" charset="-128"/>
            </a:rPr>
            <a:t>18.5</a:t>
          </a:r>
          <a:r>
            <a:rPr kumimoji="1" lang="ja-JP" altLang="en-US" sz="1050">
              <a:latin typeface="ＭＳ Ｐゴシック" panose="020B0600070205080204" pitchFamily="50" charset="-128"/>
              <a:ea typeface="ＭＳ Ｐゴシック" panose="020B0600070205080204" pitchFamily="50" charset="-128"/>
            </a:rPr>
            <a:t>％であったのに対し，平成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日現在では</a:t>
          </a:r>
          <a:r>
            <a:rPr kumimoji="1" lang="en-US" altLang="ja-JP" sz="1050">
              <a:latin typeface="ＭＳ Ｐゴシック" panose="020B0600070205080204" pitchFamily="50" charset="-128"/>
              <a:ea typeface="ＭＳ Ｐゴシック" panose="020B0600070205080204" pitchFamily="50" charset="-128"/>
            </a:rPr>
            <a:t>20.9</a:t>
          </a:r>
          <a:r>
            <a:rPr kumimoji="1" lang="ja-JP" altLang="en-US" sz="1050">
              <a:latin typeface="ＭＳ Ｐゴシック" panose="020B0600070205080204" pitchFamily="50" charset="-128"/>
              <a:ea typeface="ＭＳ Ｐゴシック" panose="020B0600070205080204" pitchFamily="50" charset="-128"/>
            </a:rPr>
            <a:t>％となっており，</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歳以上の高齢者が総人口に占める割合についても同様に</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9.8</a:t>
          </a:r>
          <a:r>
            <a:rPr kumimoji="1" lang="ja-JP" altLang="en-US" sz="1050">
              <a:latin typeface="ＭＳ Ｐゴシック" panose="020B0600070205080204" pitchFamily="50" charset="-128"/>
              <a:ea typeface="ＭＳ Ｐゴシック" panose="020B0600070205080204" pitchFamily="50" charset="-128"/>
            </a:rPr>
            <a:t>％と増加している。今後も高齢化に伴い，介護保険事業や後期高齢者医療事業への繰出金は増加するものと考えられる。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2" name="直線コネクタ 241"/>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3"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4" name="直線コネクタ 243"/>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5"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6" name="直線コネクタ 245"/>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57</xdr:row>
      <xdr:rowOff>12700</xdr:rowOff>
    </xdr:to>
    <xdr:cxnSp macro="">
      <xdr:nvCxnSpPr>
        <xdr:cNvPr id="247" name="直線コネクタ 246"/>
        <xdr:cNvCxnSpPr/>
      </xdr:nvCxnSpPr>
      <xdr:spPr>
        <a:xfrm flipV="1">
          <a:off x="15671800" y="9556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48"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49" name="フローチャート: 判断 248"/>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57</xdr:row>
      <xdr:rowOff>12700</xdr:rowOff>
    </xdr:to>
    <xdr:cxnSp macro="">
      <xdr:nvCxnSpPr>
        <xdr:cNvPr id="250" name="直線コネクタ 249"/>
        <xdr:cNvCxnSpPr/>
      </xdr:nvCxnSpPr>
      <xdr:spPr>
        <a:xfrm>
          <a:off x="14782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1" name="フローチャート: 判断 25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2" name="テキスト ボックス 251"/>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56</xdr:row>
      <xdr:rowOff>69850</xdr:rowOff>
    </xdr:to>
    <xdr:cxnSp macro="">
      <xdr:nvCxnSpPr>
        <xdr:cNvPr id="253" name="直線コネクタ 252"/>
        <xdr:cNvCxnSpPr/>
      </xdr:nvCxnSpPr>
      <xdr:spPr>
        <a:xfrm>
          <a:off x="13893800" y="9347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4" name="フローチャート: 判断 253"/>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5" name="テキスト ボックス 254"/>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88900</xdr:rowOff>
    </xdr:to>
    <xdr:cxnSp macro="">
      <xdr:nvCxnSpPr>
        <xdr:cNvPr id="256" name="直線コネクタ 255"/>
        <xdr:cNvCxnSpPr/>
      </xdr:nvCxnSpPr>
      <xdr:spPr>
        <a:xfrm>
          <a:off x="13004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7" name="フローチャート: 判断 25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58" name="テキスト ボックス 25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59" name="フローチャート: 判断 25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0" name="テキスト ボックス 259"/>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66" name="楕円 265"/>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67"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8" name="楕円 267"/>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69" name="テキスト ボックス 268"/>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0" name="楕円 269"/>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1" name="テキスト ボックス 270"/>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2" name="楕円 271"/>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3" name="テキスト ボックス 272"/>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4" name="楕円 273"/>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5" name="テキスト ボックス 274"/>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が類似団体より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月）し，それに伴い補助金交付規則も改正（平成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日施行）し，更なる適正化を図っている。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3" name="直線コネクタ 302"/>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4"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5" name="直線コネクタ 304"/>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6"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7" name="直線コネクタ 306"/>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38</xdr:row>
      <xdr:rowOff>69850</xdr:rowOff>
    </xdr:to>
    <xdr:cxnSp macro="">
      <xdr:nvCxnSpPr>
        <xdr:cNvPr id="308" name="直線コネクタ 307"/>
        <xdr:cNvCxnSpPr/>
      </xdr:nvCxnSpPr>
      <xdr:spPr>
        <a:xfrm flipV="1">
          <a:off x="15671800" y="63373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09"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0" name="フローチャート: 判断 309"/>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69850</xdr:rowOff>
    </xdr:to>
    <xdr:cxnSp macro="">
      <xdr:nvCxnSpPr>
        <xdr:cNvPr id="311" name="直線コネクタ 310"/>
        <xdr:cNvCxnSpPr/>
      </xdr:nvCxnSpPr>
      <xdr:spPr>
        <a:xfrm>
          <a:off x="14782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2" name="フローチャート: 判断 311"/>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3" name="テキスト ボックス 312"/>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69850</xdr:rowOff>
    </xdr:to>
    <xdr:cxnSp macro="">
      <xdr:nvCxnSpPr>
        <xdr:cNvPr id="314" name="直線コネクタ 313"/>
        <xdr:cNvCxnSpPr/>
      </xdr:nvCxnSpPr>
      <xdr:spPr>
        <a:xfrm flipV="1">
          <a:off x="13893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5" name="フローチャート: 判断 314"/>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6" name="テキスト ボックス 31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31750</xdr:rowOff>
    </xdr:from>
    <xdr:to>
      <xdr:col>69</xdr:col>
      <xdr:colOff>92075</xdr:colOff>
      <xdr:row>38</xdr:row>
      <xdr:rowOff>69850</xdr:rowOff>
    </xdr:to>
    <xdr:cxnSp macro="">
      <xdr:nvCxnSpPr>
        <xdr:cNvPr id="317" name="直線コネクタ 316"/>
        <xdr:cNvCxnSpPr/>
      </xdr:nvCxnSpPr>
      <xdr:spPr>
        <a:xfrm>
          <a:off x="13004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18" name="フローチャート: 判断 317"/>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19" name="テキスト ボックス 318"/>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0" name="フローチャート: 判断 319"/>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1" name="テキスト ボックス 320"/>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7" name="楕円 326"/>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130827</xdr:rowOff>
    </xdr:from>
    <xdr:ext cx="762000" cy="259045"/>
    <xdr:sp macro="" textlink="">
      <xdr:nvSpPr>
        <xdr:cNvPr id="328"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29" name="楕円 328"/>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130827</xdr:rowOff>
    </xdr:from>
    <xdr:ext cx="736600" cy="259045"/>
    <xdr:sp macro="" textlink="">
      <xdr:nvSpPr>
        <xdr:cNvPr id="330" name="テキスト ボックス 329"/>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1" name="楕円 330"/>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111777</xdr:rowOff>
    </xdr:from>
    <xdr:ext cx="762000" cy="259045"/>
    <xdr:sp macro="" textlink="">
      <xdr:nvSpPr>
        <xdr:cNvPr id="332" name="テキスト ボックス 33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3" name="楕円 332"/>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130827</xdr:rowOff>
    </xdr:from>
    <xdr:ext cx="762000" cy="259045"/>
    <xdr:sp macro="" textlink="">
      <xdr:nvSpPr>
        <xdr:cNvPr id="334" name="テキスト ボックス 333"/>
        <xdr:cNvSpPr txBox="1"/>
      </xdr:nvSpPr>
      <xdr:spPr>
        <a:xfrm>
          <a:off x="13512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152400</xdr:rowOff>
    </xdr:from>
    <xdr:to>
      <xdr:col>65</xdr:col>
      <xdr:colOff>53975</xdr:colOff>
      <xdr:row>38</xdr:row>
      <xdr:rowOff>82550</xdr:rowOff>
    </xdr:to>
    <xdr:sp macro="" textlink="">
      <xdr:nvSpPr>
        <xdr:cNvPr id="335" name="楕円 334"/>
        <xdr:cNvSpPr/>
      </xdr:nvSpPr>
      <xdr:spPr>
        <a:xfrm>
          <a:off x="12954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92727</xdr:rowOff>
    </xdr:from>
    <xdr:ext cx="762000" cy="259045"/>
    <xdr:sp macro="" textlink="">
      <xdr:nvSpPr>
        <xdr:cNvPr id="336" name="テキスト ボックス 335"/>
        <xdr:cNvSpPr txBox="1"/>
      </xdr:nvSpPr>
      <xdr:spPr>
        <a:xfrm>
          <a:off x="12623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公債費に係る経常経費充当一般財源等について，平成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年度決算と比較し，元金の償還は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億円増加しているのに対し，利子の償還は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億円減となっている。これは，高利率での利子償還が完了したために，平均利率が下がっていることが影響していると考えられる。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今後の公債費は，市債発行額の抑制により中長期的には減少していく見込みであるが，当面は</a:t>
          </a:r>
          <a:r>
            <a:rPr kumimoji="1" lang="en-US" altLang="ja-JP" sz="1200">
              <a:latin typeface="ＭＳ Ｐゴシック" panose="020B0600070205080204" pitchFamily="50" charset="-128"/>
              <a:ea typeface="ＭＳ Ｐゴシック" panose="020B0600070205080204" pitchFamily="50" charset="-128"/>
            </a:rPr>
            <a:t>900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億円程度で高止まりとなる見込み。</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4" name="直線コネクタ 363"/>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5"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6" name="直線コネクタ 365"/>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7"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68" name="直線コネクタ 367"/>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80</xdr:row>
      <xdr:rowOff>12700</xdr:rowOff>
    </xdr:to>
    <xdr:cxnSp macro="">
      <xdr:nvCxnSpPr>
        <xdr:cNvPr id="369" name="直線コネクタ 368"/>
        <xdr:cNvCxnSpPr/>
      </xdr:nvCxnSpPr>
      <xdr:spPr>
        <a:xfrm flipV="1">
          <a:off x="3987800" y="133477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0"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1" name="フローチャート: 判断 370"/>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158750</xdr:rowOff>
    </xdr:from>
    <xdr:to>
      <xdr:col>19</xdr:col>
      <xdr:colOff>187325</xdr:colOff>
      <xdr:row>80</xdr:row>
      <xdr:rowOff>12700</xdr:rowOff>
    </xdr:to>
    <xdr:cxnSp macro="">
      <xdr:nvCxnSpPr>
        <xdr:cNvPr id="372" name="直線コネクタ 371"/>
        <xdr:cNvCxnSpPr/>
      </xdr:nvCxnSpPr>
      <xdr:spPr>
        <a:xfrm>
          <a:off x="3098800" y="1370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3" name="フローチャート: 判断 372"/>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4" name="テキスト ボックス 373"/>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158750</xdr:rowOff>
    </xdr:from>
    <xdr:to>
      <xdr:col>15</xdr:col>
      <xdr:colOff>98425</xdr:colOff>
      <xdr:row>80</xdr:row>
      <xdr:rowOff>114300</xdr:rowOff>
    </xdr:to>
    <xdr:cxnSp macro="">
      <xdr:nvCxnSpPr>
        <xdr:cNvPr id="375" name="直線コネクタ 374"/>
        <xdr:cNvCxnSpPr/>
      </xdr:nvCxnSpPr>
      <xdr:spPr>
        <a:xfrm flipV="1">
          <a:off x="2209800" y="1370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6" name="フローチャート: 判断 375"/>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7" name="テキスト ボックス 376"/>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114300</xdr:rowOff>
    </xdr:from>
    <xdr:to>
      <xdr:col>11</xdr:col>
      <xdr:colOff>9525</xdr:colOff>
      <xdr:row>81</xdr:row>
      <xdr:rowOff>19050</xdr:rowOff>
    </xdr:to>
    <xdr:cxnSp macro="">
      <xdr:nvCxnSpPr>
        <xdr:cNvPr id="378" name="直線コネクタ 377"/>
        <xdr:cNvCxnSpPr/>
      </xdr:nvCxnSpPr>
      <xdr:spPr>
        <a:xfrm flipV="1">
          <a:off x="13208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79" name="フローチャート: 判断 378"/>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0" name="テキスト ボックス 379"/>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1" name="フローチャート: 判断 38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2" name="テキスト ボックス 38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8" name="楕円 387"/>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9"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0" name="楕円 389"/>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1" name="テキスト ボックス 390"/>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107950</xdr:rowOff>
    </xdr:from>
    <xdr:to>
      <xdr:col>15</xdr:col>
      <xdr:colOff>149225</xdr:colOff>
      <xdr:row>80</xdr:row>
      <xdr:rowOff>38100</xdr:rowOff>
    </xdr:to>
    <xdr:sp macro="" textlink="">
      <xdr:nvSpPr>
        <xdr:cNvPr id="392" name="楕円 391"/>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22877</xdr:rowOff>
    </xdr:from>
    <xdr:ext cx="762000" cy="259045"/>
    <xdr:sp macro="" textlink="">
      <xdr:nvSpPr>
        <xdr:cNvPr id="393" name="テキスト ボックス 392"/>
        <xdr:cNvSpPr txBox="1"/>
      </xdr:nvSpPr>
      <xdr:spPr>
        <a:xfrm>
          <a:off x="2717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63500</xdr:rowOff>
    </xdr:from>
    <xdr:to>
      <xdr:col>11</xdr:col>
      <xdr:colOff>60325</xdr:colOff>
      <xdr:row>80</xdr:row>
      <xdr:rowOff>165100</xdr:rowOff>
    </xdr:to>
    <xdr:sp macro="" textlink="">
      <xdr:nvSpPr>
        <xdr:cNvPr id="394" name="楕円 393"/>
        <xdr:cNvSpPr/>
      </xdr:nvSpPr>
      <xdr:spPr>
        <a:xfrm>
          <a:off x="2159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149877</xdr:rowOff>
    </xdr:from>
    <xdr:ext cx="762000" cy="259045"/>
    <xdr:sp macro="" textlink="">
      <xdr:nvSpPr>
        <xdr:cNvPr id="395" name="テキスト ボックス 394"/>
        <xdr:cNvSpPr txBox="1"/>
      </xdr:nvSpPr>
      <xdr:spPr>
        <a:xfrm>
          <a:off x="1828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396" name="楕円 395"/>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397" name="テキスト ボックス 396"/>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以外に係る経常収支比率は，類似団体平均より低い水準にあるものの，上昇傾向であり，その主な要因は，人件費や扶助費の増加によるものである。今後も，福祉サービスの利用者の増に伴う扶助費の増や，老年人口の増加に伴う後期高齢者医療，介護保険事業への公費負担の大幅な増加が見込ま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本市では，平成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組替えなどの不断の改善に取り組んでいく。</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5" name="直線コネクタ 424"/>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6"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7" name="直線コネクタ 426"/>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28"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29" name="直線コネクタ 428"/>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100330</xdr:rowOff>
    </xdr:to>
    <xdr:cxnSp macro="">
      <xdr:nvCxnSpPr>
        <xdr:cNvPr id="430" name="直線コネクタ 429"/>
        <xdr:cNvCxnSpPr/>
      </xdr:nvCxnSpPr>
      <xdr:spPr>
        <a:xfrm>
          <a:off x="15671800" y="12867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1"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2" name="フローチャート: 判断 431"/>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8890</xdr:rowOff>
    </xdr:to>
    <xdr:cxnSp macro="">
      <xdr:nvCxnSpPr>
        <xdr:cNvPr id="433" name="直線コネクタ 432"/>
        <xdr:cNvCxnSpPr/>
      </xdr:nvCxnSpPr>
      <xdr:spPr>
        <a:xfrm>
          <a:off x="14782800" y="12745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4" name="フローチャート: 判断 433"/>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5" name="テキスト ボックス 434"/>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74</xdr:row>
      <xdr:rowOff>58420</xdr:rowOff>
    </xdr:to>
    <xdr:cxnSp macro="">
      <xdr:nvCxnSpPr>
        <xdr:cNvPr id="436" name="直線コネクタ 435"/>
        <xdr:cNvCxnSpPr/>
      </xdr:nvCxnSpPr>
      <xdr:spPr>
        <a:xfrm>
          <a:off x="13893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37" name="フローチャート: 判断 436"/>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38" name="テキスト ボックス 437"/>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74</xdr:row>
      <xdr:rowOff>43180</xdr:rowOff>
    </xdr:to>
    <xdr:cxnSp macro="">
      <xdr:nvCxnSpPr>
        <xdr:cNvPr id="439" name="直線コネクタ 438"/>
        <xdr:cNvCxnSpPr/>
      </xdr:nvCxnSpPr>
      <xdr:spPr>
        <a:xfrm>
          <a:off x="13004800" y="124942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0" name="フローチャート: 判断 439"/>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1" name="テキスト ボックス 440"/>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2" name="フローチャート: 判断 441"/>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3" name="テキスト ボックス 442"/>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9" name="楕円 448"/>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129557</xdr:rowOff>
    </xdr:from>
    <xdr:ext cx="762000" cy="259045"/>
    <xdr:sp macro="" textlink="">
      <xdr:nvSpPr>
        <xdr:cNvPr id="450" name="公債費以外該当値テキスト"/>
        <xdr:cNvSpPr txBox="1"/>
      </xdr:nvSpPr>
      <xdr:spPr>
        <a:xfrm>
          <a:off x="16598900" y="1281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1" name="楕円 450"/>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2" name="テキスト ボックス 451"/>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3" name="楕円 452"/>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4" name="テキスト ボックス 45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5" name="楕円 454"/>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56" name="テキスト ボックス 455"/>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57" name="楕円 456"/>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58" name="テキスト ボックス 457"/>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151193</xdr:rowOff>
    </xdr:from>
    <xdr:to>
      <xdr:col>29</xdr:col>
      <xdr:colOff>127000</xdr:colOff>
      <xdr:row>15</xdr:row>
      <xdr:rowOff>136316</xdr:rowOff>
    </xdr:to>
    <xdr:cxnSp macro="">
      <xdr:nvCxnSpPr>
        <xdr:cNvPr id="45" name="直線コネクタ 44"/>
        <xdr:cNvCxnSpPr/>
      </xdr:nvCxnSpPr>
      <xdr:spPr bwMode="auto">
        <a:xfrm flipV="1">
          <a:off x="5651500" y="2084768"/>
          <a:ext cx="0" cy="670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108393</xdr:rowOff>
    </xdr:from>
    <xdr:ext cx="762000" cy="259045"/>
    <xdr:sp macro="" textlink="">
      <xdr:nvSpPr>
        <xdr:cNvPr id="46" name="人口1人当たり決算額の推移最小値テキスト130"/>
        <xdr:cNvSpPr txBox="1"/>
      </xdr:nvSpPr>
      <xdr:spPr>
        <a:xfrm>
          <a:off x="5740400" y="2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136316</xdr:rowOff>
    </xdr:from>
    <xdr:to>
      <xdr:col>30</xdr:col>
      <xdr:colOff>25400</xdr:colOff>
      <xdr:row>15</xdr:row>
      <xdr:rowOff>136316</xdr:rowOff>
    </xdr:to>
    <xdr:cxnSp macro="">
      <xdr:nvCxnSpPr>
        <xdr:cNvPr id="47" name="直線コネクタ 46"/>
        <xdr:cNvCxnSpPr/>
      </xdr:nvCxnSpPr>
      <xdr:spPr bwMode="auto">
        <a:xfrm>
          <a:off x="5562600" y="2755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66120</xdr:rowOff>
    </xdr:from>
    <xdr:ext cx="762000" cy="259045"/>
    <xdr:sp macro="" textlink="">
      <xdr:nvSpPr>
        <xdr:cNvPr id="48" name="人口1人当たり決算額の推移最大値テキスト130"/>
        <xdr:cNvSpPr txBox="1"/>
      </xdr:nvSpPr>
      <xdr:spPr>
        <a:xfrm>
          <a:off x="5740400" y="18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151193</xdr:rowOff>
    </xdr:from>
    <xdr:to>
      <xdr:col>30</xdr:col>
      <xdr:colOff>25400</xdr:colOff>
      <xdr:row>11</xdr:row>
      <xdr:rowOff>151193</xdr:rowOff>
    </xdr:to>
    <xdr:cxnSp macro="">
      <xdr:nvCxnSpPr>
        <xdr:cNvPr id="49" name="直線コネクタ 48"/>
        <xdr:cNvCxnSpPr/>
      </xdr:nvCxnSpPr>
      <xdr:spPr bwMode="auto">
        <a:xfrm>
          <a:off x="5562600" y="2084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34874</xdr:rowOff>
    </xdr:from>
    <xdr:to>
      <xdr:col>29</xdr:col>
      <xdr:colOff>127000</xdr:colOff>
      <xdr:row>19</xdr:row>
      <xdr:rowOff>57829</xdr:rowOff>
    </xdr:to>
    <xdr:cxnSp macro="">
      <xdr:nvCxnSpPr>
        <xdr:cNvPr id="50" name="直線コネクタ 49"/>
        <xdr:cNvCxnSpPr/>
      </xdr:nvCxnSpPr>
      <xdr:spPr bwMode="auto">
        <a:xfrm flipV="1">
          <a:off x="5003800" y="2654249"/>
          <a:ext cx="647700" cy="70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83164</xdr:rowOff>
    </xdr:from>
    <xdr:ext cx="762000" cy="259045"/>
    <xdr:sp macro="" textlink="">
      <xdr:nvSpPr>
        <xdr:cNvPr id="51" name="人口1人当たり決算額の推移平均値テキスト130"/>
        <xdr:cNvSpPr txBox="1"/>
      </xdr:nvSpPr>
      <xdr:spPr>
        <a:xfrm>
          <a:off x="5740400" y="2188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66637</xdr:rowOff>
    </xdr:from>
    <xdr:to>
      <xdr:col>29</xdr:col>
      <xdr:colOff>177800</xdr:colOff>
      <xdr:row>13</xdr:row>
      <xdr:rowOff>168237</xdr:rowOff>
    </xdr:to>
    <xdr:sp macro="" textlink="">
      <xdr:nvSpPr>
        <xdr:cNvPr id="52" name="フローチャート: 判断 51"/>
        <xdr:cNvSpPr/>
      </xdr:nvSpPr>
      <xdr:spPr bwMode="auto">
        <a:xfrm>
          <a:off x="56007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52267</xdr:rowOff>
    </xdr:from>
    <xdr:to>
      <xdr:col>26</xdr:col>
      <xdr:colOff>50800</xdr:colOff>
      <xdr:row>19</xdr:row>
      <xdr:rowOff>57829</xdr:rowOff>
    </xdr:to>
    <xdr:cxnSp macro="">
      <xdr:nvCxnSpPr>
        <xdr:cNvPr id="53" name="直線コネクタ 52"/>
        <xdr:cNvCxnSpPr/>
      </xdr:nvCxnSpPr>
      <xdr:spPr bwMode="auto">
        <a:xfrm>
          <a:off x="4305300" y="3357442"/>
          <a:ext cx="6985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94374</xdr:rowOff>
    </xdr:from>
    <xdr:to>
      <xdr:col>26</xdr:col>
      <xdr:colOff>101600</xdr:colOff>
      <xdr:row>18</xdr:row>
      <xdr:rowOff>24524</xdr:rowOff>
    </xdr:to>
    <xdr:sp macro="" textlink="">
      <xdr:nvSpPr>
        <xdr:cNvPr id="54" name="フローチャート: 判断 53"/>
        <xdr:cNvSpPr/>
      </xdr:nvSpPr>
      <xdr:spPr bwMode="auto">
        <a:xfrm>
          <a:off x="4953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34701</xdr:rowOff>
    </xdr:from>
    <xdr:ext cx="736600" cy="259045"/>
    <xdr:sp macro="" textlink="">
      <xdr:nvSpPr>
        <xdr:cNvPr id="55" name="テキスト ボックス 54"/>
        <xdr:cNvSpPr txBox="1"/>
      </xdr:nvSpPr>
      <xdr:spPr>
        <a:xfrm>
          <a:off x="4622800" y="28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47428</xdr:rowOff>
    </xdr:from>
    <xdr:to>
      <xdr:col>22</xdr:col>
      <xdr:colOff>114300</xdr:colOff>
      <xdr:row>19</xdr:row>
      <xdr:rowOff>52267</xdr:rowOff>
    </xdr:to>
    <xdr:cxnSp macro="">
      <xdr:nvCxnSpPr>
        <xdr:cNvPr id="56" name="直線コネクタ 55"/>
        <xdr:cNvCxnSpPr/>
      </xdr:nvCxnSpPr>
      <xdr:spPr bwMode="auto">
        <a:xfrm>
          <a:off x="3606800" y="3352603"/>
          <a:ext cx="6985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87801</xdr:rowOff>
    </xdr:from>
    <xdr:to>
      <xdr:col>22</xdr:col>
      <xdr:colOff>165100</xdr:colOff>
      <xdr:row>18</xdr:row>
      <xdr:rowOff>17951</xdr:rowOff>
    </xdr:to>
    <xdr:sp macro="" textlink="">
      <xdr:nvSpPr>
        <xdr:cNvPr id="57" name="フローチャート: 判断 56"/>
        <xdr:cNvSpPr/>
      </xdr:nvSpPr>
      <xdr:spPr bwMode="auto">
        <a:xfrm>
          <a:off x="4254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28128</xdr:rowOff>
    </xdr:from>
    <xdr:ext cx="762000" cy="259045"/>
    <xdr:sp macro="" textlink="">
      <xdr:nvSpPr>
        <xdr:cNvPr id="58" name="テキスト ボックス 57"/>
        <xdr:cNvSpPr txBox="1"/>
      </xdr:nvSpPr>
      <xdr:spPr>
        <a:xfrm>
          <a:off x="3924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47428</xdr:rowOff>
    </xdr:from>
    <xdr:to>
      <xdr:col>18</xdr:col>
      <xdr:colOff>177800</xdr:colOff>
      <xdr:row>19</xdr:row>
      <xdr:rowOff>69926</xdr:rowOff>
    </xdr:to>
    <xdr:cxnSp macro="">
      <xdr:nvCxnSpPr>
        <xdr:cNvPr id="59" name="直線コネクタ 58"/>
        <xdr:cNvCxnSpPr/>
      </xdr:nvCxnSpPr>
      <xdr:spPr bwMode="auto">
        <a:xfrm flipV="1">
          <a:off x="2908300" y="3352603"/>
          <a:ext cx="698500" cy="2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94240</xdr:rowOff>
    </xdr:from>
    <xdr:to>
      <xdr:col>19</xdr:col>
      <xdr:colOff>38100</xdr:colOff>
      <xdr:row>18</xdr:row>
      <xdr:rowOff>24390</xdr:rowOff>
    </xdr:to>
    <xdr:sp macro="" textlink="">
      <xdr:nvSpPr>
        <xdr:cNvPr id="60" name="フローチャート: 判断 59"/>
        <xdr:cNvSpPr/>
      </xdr:nvSpPr>
      <xdr:spPr bwMode="auto">
        <a:xfrm>
          <a:off x="35560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34567</xdr:rowOff>
    </xdr:from>
    <xdr:ext cx="762000" cy="259045"/>
    <xdr:sp macro="" textlink="">
      <xdr:nvSpPr>
        <xdr:cNvPr id="61" name="テキスト ボックス 60"/>
        <xdr:cNvSpPr txBox="1"/>
      </xdr:nvSpPr>
      <xdr:spPr>
        <a:xfrm>
          <a:off x="32258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62" name="フローチャート: 判断 61"/>
        <xdr:cNvSpPr/>
      </xdr:nvSpPr>
      <xdr:spPr bwMode="auto">
        <a:xfrm>
          <a:off x="2857500" y="3078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56570</xdr:rowOff>
    </xdr:from>
    <xdr:ext cx="762000" cy="259045"/>
    <xdr:sp macro="" textlink="">
      <xdr:nvSpPr>
        <xdr:cNvPr id="63" name="テキスト ボックス 62"/>
        <xdr:cNvSpPr txBox="1"/>
      </xdr:nvSpPr>
      <xdr:spPr>
        <a:xfrm>
          <a:off x="2527300" y="28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155524</xdr:rowOff>
    </xdr:from>
    <xdr:to>
      <xdr:col>29</xdr:col>
      <xdr:colOff>177800</xdr:colOff>
      <xdr:row>15</xdr:row>
      <xdr:rowOff>85674</xdr:rowOff>
    </xdr:to>
    <xdr:sp macro="" textlink="">
      <xdr:nvSpPr>
        <xdr:cNvPr id="69" name="楕円 68"/>
        <xdr:cNvSpPr/>
      </xdr:nvSpPr>
      <xdr:spPr bwMode="auto">
        <a:xfrm>
          <a:off x="5600700" y="26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64101</xdr:rowOff>
    </xdr:from>
    <xdr:ext cx="762000" cy="259045"/>
    <xdr:sp macro="" textlink="">
      <xdr:nvSpPr>
        <xdr:cNvPr id="70" name="人口1人当たり決算額の推移該当値テキスト130"/>
        <xdr:cNvSpPr txBox="1"/>
      </xdr:nvSpPr>
      <xdr:spPr>
        <a:xfrm>
          <a:off x="5740400" y="25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7029</xdr:rowOff>
    </xdr:from>
    <xdr:to>
      <xdr:col>26</xdr:col>
      <xdr:colOff>101600</xdr:colOff>
      <xdr:row>19</xdr:row>
      <xdr:rowOff>108629</xdr:rowOff>
    </xdr:to>
    <xdr:sp macro="" textlink="">
      <xdr:nvSpPr>
        <xdr:cNvPr id="71" name="楕円 70"/>
        <xdr:cNvSpPr/>
      </xdr:nvSpPr>
      <xdr:spPr bwMode="auto">
        <a:xfrm>
          <a:off x="49530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93406</xdr:rowOff>
    </xdr:from>
    <xdr:ext cx="736600" cy="259045"/>
    <xdr:sp macro="" textlink="">
      <xdr:nvSpPr>
        <xdr:cNvPr id="72" name="テキスト ボックス 71"/>
        <xdr:cNvSpPr txBox="1"/>
      </xdr:nvSpPr>
      <xdr:spPr>
        <a:xfrm>
          <a:off x="4622800" y="33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1467</xdr:rowOff>
    </xdr:from>
    <xdr:to>
      <xdr:col>22</xdr:col>
      <xdr:colOff>165100</xdr:colOff>
      <xdr:row>19</xdr:row>
      <xdr:rowOff>103067</xdr:rowOff>
    </xdr:to>
    <xdr:sp macro="" textlink="">
      <xdr:nvSpPr>
        <xdr:cNvPr id="73" name="楕円 72"/>
        <xdr:cNvSpPr/>
      </xdr:nvSpPr>
      <xdr:spPr bwMode="auto">
        <a:xfrm>
          <a:off x="4254500" y="33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87844</xdr:rowOff>
    </xdr:from>
    <xdr:ext cx="762000" cy="259045"/>
    <xdr:sp macro="" textlink="">
      <xdr:nvSpPr>
        <xdr:cNvPr id="74" name="テキスト ボックス 73"/>
        <xdr:cNvSpPr txBox="1"/>
      </xdr:nvSpPr>
      <xdr:spPr>
        <a:xfrm>
          <a:off x="3924300" y="3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168078</xdr:rowOff>
    </xdr:from>
    <xdr:to>
      <xdr:col>19</xdr:col>
      <xdr:colOff>38100</xdr:colOff>
      <xdr:row>19</xdr:row>
      <xdr:rowOff>98228</xdr:rowOff>
    </xdr:to>
    <xdr:sp macro="" textlink="">
      <xdr:nvSpPr>
        <xdr:cNvPr id="75" name="楕円 74"/>
        <xdr:cNvSpPr/>
      </xdr:nvSpPr>
      <xdr:spPr bwMode="auto">
        <a:xfrm>
          <a:off x="3556000" y="330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83005</xdr:rowOff>
    </xdr:from>
    <xdr:ext cx="762000" cy="259045"/>
    <xdr:sp macro="" textlink="">
      <xdr:nvSpPr>
        <xdr:cNvPr id="76" name="テキスト ボックス 75"/>
        <xdr:cNvSpPr txBox="1"/>
      </xdr:nvSpPr>
      <xdr:spPr>
        <a:xfrm>
          <a:off x="3225800" y="33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19126</xdr:rowOff>
    </xdr:from>
    <xdr:to>
      <xdr:col>15</xdr:col>
      <xdr:colOff>101600</xdr:colOff>
      <xdr:row>19</xdr:row>
      <xdr:rowOff>120726</xdr:rowOff>
    </xdr:to>
    <xdr:sp macro="" textlink="">
      <xdr:nvSpPr>
        <xdr:cNvPr id="77" name="楕円 76"/>
        <xdr:cNvSpPr/>
      </xdr:nvSpPr>
      <xdr:spPr bwMode="auto">
        <a:xfrm>
          <a:off x="2857500" y="3324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105503</xdr:rowOff>
    </xdr:from>
    <xdr:ext cx="762000" cy="259045"/>
    <xdr:sp macro="" textlink="">
      <xdr:nvSpPr>
        <xdr:cNvPr id="78" name="テキスト ボックス 77"/>
        <xdr:cNvSpPr txBox="1"/>
      </xdr:nvSpPr>
      <xdr:spPr>
        <a:xfrm>
          <a:off x="2527300" y="341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5" name="直線コネクタ 104"/>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6"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7" name="直線コネクタ 106"/>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8"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9" name="直線コネクタ 108"/>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98837</xdr:rowOff>
    </xdr:from>
    <xdr:to>
      <xdr:col>29</xdr:col>
      <xdr:colOff>127000</xdr:colOff>
      <xdr:row>34</xdr:row>
      <xdr:rowOff>126086</xdr:rowOff>
    </xdr:to>
    <xdr:cxnSp macro="">
      <xdr:nvCxnSpPr>
        <xdr:cNvPr id="110" name="直線コネクタ 109"/>
        <xdr:cNvCxnSpPr/>
      </xdr:nvCxnSpPr>
      <xdr:spPr bwMode="auto">
        <a:xfrm flipV="1">
          <a:off x="5003800" y="6366287"/>
          <a:ext cx="6477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11"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2" name="フローチャート: 判断 111"/>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96550</xdr:rowOff>
    </xdr:from>
    <xdr:to>
      <xdr:col>26</xdr:col>
      <xdr:colOff>50800</xdr:colOff>
      <xdr:row>34</xdr:row>
      <xdr:rowOff>126086</xdr:rowOff>
    </xdr:to>
    <xdr:cxnSp macro="">
      <xdr:nvCxnSpPr>
        <xdr:cNvPr id="113" name="直線コネクタ 112"/>
        <xdr:cNvCxnSpPr/>
      </xdr:nvCxnSpPr>
      <xdr:spPr bwMode="auto">
        <a:xfrm>
          <a:off x="4305300" y="6364000"/>
          <a:ext cx="698500" cy="2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4" name="フローチャート: 判断 113"/>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5" name="テキスト ボックス 114"/>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96550</xdr:rowOff>
    </xdr:from>
    <xdr:to>
      <xdr:col>22</xdr:col>
      <xdr:colOff>114300</xdr:colOff>
      <xdr:row>34</xdr:row>
      <xdr:rowOff>137836</xdr:rowOff>
    </xdr:to>
    <xdr:cxnSp macro="">
      <xdr:nvCxnSpPr>
        <xdr:cNvPr id="116" name="直線コネクタ 115"/>
        <xdr:cNvCxnSpPr/>
      </xdr:nvCxnSpPr>
      <xdr:spPr bwMode="auto">
        <a:xfrm flipV="1">
          <a:off x="3606800" y="6364000"/>
          <a:ext cx="698500" cy="4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7" name="フローチャート: 判断 116"/>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8" name="テキスト ボックス 117"/>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67930</xdr:rowOff>
    </xdr:from>
    <xdr:to>
      <xdr:col>18</xdr:col>
      <xdr:colOff>177800</xdr:colOff>
      <xdr:row>34</xdr:row>
      <xdr:rowOff>137836</xdr:rowOff>
    </xdr:to>
    <xdr:cxnSp macro="">
      <xdr:nvCxnSpPr>
        <xdr:cNvPr id="119" name="直線コネクタ 118"/>
        <xdr:cNvCxnSpPr/>
      </xdr:nvCxnSpPr>
      <xdr:spPr bwMode="auto">
        <a:xfrm>
          <a:off x="2908300" y="6335380"/>
          <a:ext cx="698500" cy="6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20" name="フローチャート: 判断 119"/>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21" name="テキスト ボックス 120"/>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2" name="フローチャート: 判断 121"/>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3" name="テキスト ボックス 122"/>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48037</xdr:rowOff>
    </xdr:from>
    <xdr:to>
      <xdr:col>29</xdr:col>
      <xdr:colOff>177800</xdr:colOff>
      <xdr:row>34</xdr:row>
      <xdr:rowOff>149637</xdr:rowOff>
    </xdr:to>
    <xdr:sp macro="" textlink="">
      <xdr:nvSpPr>
        <xdr:cNvPr id="129" name="楕円 128"/>
        <xdr:cNvSpPr/>
      </xdr:nvSpPr>
      <xdr:spPr bwMode="auto">
        <a:xfrm>
          <a:off x="5600700" y="631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236014</xdr:rowOff>
    </xdr:from>
    <xdr:ext cx="762000" cy="259045"/>
    <xdr:sp macro="" textlink="">
      <xdr:nvSpPr>
        <xdr:cNvPr id="130" name="人口1人当たり決算額の推移該当値テキスト445"/>
        <xdr:cNvSpPr txBox="1"/>
      </xdr:nvSpPr>
      <xdr:spPr>
        <a:xfrm>
          <a:off x="5740400" y="6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75286</xdr:rowOff>
    </xdr:from>
    <xdr:to>
      <xdr:col>26</xdr:col>
      <xdr:colOff>101600</xdr:colOff>
      <xdr:row>34</xdr:row>
      <xdr:rowOff>176886</xdr:rowOff>
    </xdr:to>
    <xdr:sp macro="" textlink="">
      <xdr:nvSpPr>
        <xdr:cNvPr id="131" name="楕円 130"/>
        <xdr:cNvSpPr/>
      </xdr:nvSpPr>
      <xdr:spPr bwMode="auto">
        <a:xfrm>
          <a:off x="49530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187063</xdr:rowOff>
    </xdr:from>
    <xdr:ext cx="736600" cy="259045"/>
    <xdr:sp macro="" textlink="">
      <xdr:nvSpPr>
        <xdr:cNvPr id="132" name="テキスト ボックス 131"/>
        <xdr:cNvSpPr txBox="1"/>
      </xdr:nvSpPr>
      <xdr:spPr>
        <a:xfrm>
          <a:off x="4622800" y="61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45750</xdr:rowOff>
    </xdr:from>
    <xdr:to>
      <xdr:col>22</xdr:col>
      <xdr:colOff>165100</xdr:colOff>
      <xdr:row>34</xdr:row>
      <xdr:rowOff>147350</xdr:rowOff>
    </xdr:to>
    <xdr:sp macro="" textlink="">
      <xdr:nvSpPr>
        <xdr:cNvPr id="133" name="楕円 132"/>
        <xdr:cNvSpPr/>
      </xdr:nvSpPr>
      <xdr:spPr bwMode="auto">
        <a:xfrm>
          <a:off x="4254500" y="631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157527</xdr:rowOff>
    </xdr:from>
    <xdr:ext cx="762000" cy="259045"/>
    <xdr:sp macro="" textlink="">
      <xdr:nvSpPr>
        <xdr:cNvPr id="134" name="テキスト ボックス 133"/>
        <xdr:cNvSpPr txBox="1"/>
      </xdr:nvSpPr>
      <xdr:spPr>
        <a:xfrm>
          <a:off x="3924300" y="60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87036</xdr:rowOff>
    </xdr:from>
    <xdr:to>
      <xdr:col>19</xdr:col>
      <xdr:colOff>38100</xdr:colOff>
      <xdr:row>34</xdr:row>
      <xdr:rowOff>188636</xdr:rowOff>
    </xdr:to>
    <xdr:sp macro="" textlink="">
      <xdr:nvSpPr>
        <xdr:cNvPr id="135" name="楕円 134"/>
        <xdr:cNvSpPr/>
      </xdr:nvSpPr>
      <xdr:spPr bwMode="auto">
        <a:xfrm>
          <a:off x="3556000" y="635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198813</xdr:rowOff>
    </xdr:from>
    <xdr:ext cx="762000" cy="259045"/>
    <xdr:sp macro="" textlink="">
      <xdr:nvSpPr>
        <xdr:cNvPr id="136" name="テキスト ボックス 135"/>
        <xdr:cNvSpPr txBox="1"/>
      </xdr:nvSpPr>
      <xdr:spPr>
        <a:xfrm>
          <a:off x="3225800" y="61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17130</xdr:rowOff>
    </xdr:from>
    <xdr:to>
      <xdr:col>15</xdr:col>
      <xdr:colOff>101600</xdr:colOff>
      <xdr:row>34</xdr:row>
      <xdr:rowOff>118730</xdr:rowOff>
    </xdr:to>
    <xdr:sp macro="" textlink="">
      <xdr:nvSpPr>
        <xdr:cNvPr id="137" name="楕円 136"/>
        <xdr:cNvSpPr/>
      </xdr:nvSpPr>
      <xdr:spPr bwMode="auto">
        <a:xfrm>
          <a:off x="2857500" y="628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128907</xdr:rowOff>
    </xdr:from>
    <xdr:ext cx="762000" cy="259045"/>
    <xdr:sp macro="" textlink="">
      <xdr:nvSpPr>
        <xdr:cNvPr id="138" name="テキスト ボックス 137"/>
        <xdr:cNvSpPr txBox="1"/>
      </xdr:nvSpPr>
      <xdr:spPr>
        <a:xfrm>
          <a:off x="2527300" y="60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59062</xdr:rowOff>
    </xdr:from>
    <xdr:to>
      <xdr:col>24</xdr:col>
      <xdr:colOff>62865</xdr:colOff>
      <xdr:row>34</xdr:row>
      <xdr:rowOff>65958</xdr:rowOff>
    </xdr:to>
    <xdr:cxnSp macro="">
      <xdr:nvCxnSpPr>
        <xdr:cNvPr id="56" name="直線コネクタ 55"/>
        <xdr:cNvCxnSpPr/>
      </xdr:nvCxnSpPr>
      <xdr:spPr>
        <a:xfrm flipV="1">
          <a:off x="4633595" y="5202562"/>
          <a:ext cx="1270" cy="69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69785</xdr:rowOff>
    </xdr:from>
    <xdr:ext cx="534377" cy="259045"/>
    <xdr:sp macro="" textlink="">
      <xdr:nvSpPr>
        <xdr:cNvPr id="57" name="人件費最小値テキスト"/>
        <xdr:cNvSpPr txBox="1"/>
      </xdr:nvSpPr>
      <xdr:spPr>
        <a:xfrm>
          <a:off x="4686300" y="5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65958</xdr:rowOff>
    </xdr:from>
    <xdr:to>
      <xdr:col>24</xdr:col>
      <xdr:colOff>152400</xdr:colOff>
      <xdr:row>34</xdr:row>
      <xdr:rowOff>65958</xdr:rowOff>
    </xdr:to>
    <xdr:cxnSp macro="">
      <xdr:nvCxnSpPr>
        <xdr:cNvPr id="58" name="直線コネクタ 57"/>
        <xdr:cNvCxnSpPr/>
      </xdr:nvCxnSpPr>
      <xdr:spPr>
        <a:xfrm>
          <a:off x="4546600" y="589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5739</xdr:rowOff>
    </xdr:from>
    <xdr:ext cx="599010" cy="259045"/>
    <xdr:sp macro="" textlink="">
      <xdr:nvSpPr>
        <xdr:cNvPr id="59" name="人件費最大値テキスト"/>
        <xdr:cNvSpPr txBox="1"/>
      </xdr:nvSpPr>
      <xdr:spPr>
        <a:xfrm>
          <a:off x="4686300" y="49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59062</xdr:rowOff>
    </xdr:from>
    <xdr:to>
      <xdr:col>24</xdr:col>
      <xdr:colOff>152400</xdr:colOff>
      <xdr:row>30</xdr:row>
      <xdr:rowOff>59062</xdr:rowOff>
    </xdr:to>
    <xdr:cxnSp macro="">
      <xdr:nvCxnSpPr>
        <xdr:cNvPr id="60" name="直線コネクタ 59"/>
        <xdr:cNvCxnSpPr/>
      </xdr:nvCxnSpPr>
      <xdr:spPr>
        <a:xfrm>
          <a:off x="4546600" y="52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103296</xdr:rowOff>
    </xdr:from>
    <xdr:to>
      <xdr:col>24</xdr:col>
      <xdr:colOff>63500</xdr:colOff>
      <xdr:row>38</xdr:row>
      <xdr:rowOff>29534</xdr:rowOff>
    </xdr:to>
    <xdr:cxnSp macro="">
      <xdr:nvCxnSpPr>
        <xdr:cNvPr id="61" name="直線コネクタ 60"/>
        <xdr:cNvCxnSpPr/>
      </xdr:nvCxnSpPr>
      <xdr:spPr>
        <a:xfrm flipV="1">
          <a:off x="3797300" y="5761146"/>
          <a:ext cx="838200" cy="7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11974</xdr:rowOff>
    </xdr:from>
    <xdr:ext cx="599010" cy="259045"/>
    <xdr:sp macro="" textlink="">
      <xdr:nvSpPr>
        <xdr:cNvPr id="62" name="人件費平均値テキスト"/>
        <xdr:cNvSpPr txBox="1"/>
      </xdr:nvSpPr>
      <xdr:spPr>
        <a:xfrm>
          <a:off x="4686300" y="5326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160547</xdr:rowOff>
    </xdr:from>
    <xdr:to>
      <xdr:col>24</xdr:col>
      <xdr:colOff>114300</xdr:colOff>
      <xdr:row>32</xdr:row>
      <xdr:rowOff>90697</xdr:rowOff>
    </xdr:to>
    <xdr:sp macro="" textlink="">
      <xdr:nvSpPr>
        <xdr:cNvPr id="63" name="フローチャート: 判断 62"/>
        <xdr:cNvSpPr/>
      </xdr:nvSpPr>
      <xdr:spPr>
        <a:xfrm>
          <a:off x="45847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17856</xdr:rowOff>
    </xdr:from>
    <xdr:to>
      <xdr:col>19</xdr:col>
      <xdr:colOff>177800</xdr:colOff>
      <xdr:row>38</xdr:row>
      <xdr:rowOff>29534</xdr:rowOff>
    </xdr:to>
    <xdr:cxnSp macro="">
      <xdr:nvCxnSpPr>
        <xdr:cNvPr id="64" name="直線コネクタ 63"/>
        <xdr:cNvCxnSpPr/>
      </xdr:nvCxnSpPr>
      <xdr:spPr>
        <a:xfrm>
          <a:off x="2908300" y="6532956"/>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80289</xdr:rowOff>
    </xdr:from>
    <xdr:to>
      <xdr:col>20</xdr:col>
      <xdr:colOff>38100</xdr:colOff>
      <xdr:row>37</xdr:row>
      <xdr:rowOff>10439</xdr:rowOff>
    </xdr:to>
    <xdr:sp macro="" textlink="">
      <xdr:nvSpPr>
        <xdr:cNvPr id="65" name="フローチャート: 判断 64"/>
        <xdr:cNvSpPr/>
      </xdr:nvSpPr>
      <xdr:spPr>
        <a:xfrm>
          <a:off x="3746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26966</xdr:rowOff>
    </xdr:from>
    <xdr:ext cx="534377" cy="259045"/>
    <xdr:sp macro="" textlink="">
      <xdr:nvSpPr>
        <xdr:cNvPr id="66" name="テキスト ボックス 65"/>
        <xdr:cNvSpPr txBox="1"/>
      </xdr:nvSpPr>
      <xdr:spPr>
        <a:xfrm>
          <a:off x="3530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3664</xdr:rowOff>
    </xdr:from>
    <xdr:to>
      <xdr:col>15</xdr:col>
      <xdr:colOff>50800</xdr:colOff>
      <xdr:row>38</xdr:row>
      <xdr:rowOff>17856</xdr:rowOff>
    </xdr:to>
    <xdr:cxnSp macro="">
      <xdr:nvCxnSpPr>
        <xdr:cNvPr id="67" name="直線コネクタ 66"/>
        <xdr:cNvCxnSpPr/>
      </xdr:nvCxnSpPr>
      <xdr:spPr>
        <a:xfrm>
          <a:off x="2019300" y="6518764"/>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65050</xdr:rowOff>
    </xdr:from>
    <xdr:to>
      <xdr:col>15</xdr:col>
      <xdr:colOff>101600</xdr:colOff>
      <xdr:row>36</xdr:row>
      <xdr:rowOff>166650</xdr:rowOff>
    </xdr:to>
    <xdr:sp macro="" textlink="">
      <xdr:nvSpPr>
        <xdr:cNvPr id="68" name="フローチャート: 判断 67"/>
        <xdr:cNvSpPr/>
      </xdr:nvSpPr>
      <xdr:spPr>
        <a:xfrm>
          <a:off x="2857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11727</xdr:rowOff>
    </xdr:from>
    <xdr:ext cx="534377" cy="259045"/>
    <xdr:sp macro="" textlink="">
      <xdr:nvSpPr>
        <xdr:cNvPr id="69" name="テキスト ボックス 68"/>
        <xdr:cNvSpPr txBox="1"/>
      </xdr:nvSpPr>
      <xdr:spPr>
        <a:xfrm>
          <a:off x="2641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3664</xdr:rowOff>
    </xdr:from>
    <xdr:to>
      <xdr:col>10</xdr:col>
      <xdr:colOff>114300</xdr:colOff>
      <xdr:row>38</xdr:row>
      <xdr:rowOff>9379</xdr:rowOff>
    </xdr:to>
    <xdr:cxnSp macro="">
      <xdr:nvCxnSpPr>
        <xdr:cNvPr id="70" name="直線コネクタ 69"/>
        <xdr:cNvCxnSpPr/>
      </xdr:nvCxnSpPr>
      <xdr:spPr>
        <a:xfrm flipV="1">
          <a:off x="1130300" y="65187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67812</xdr:rowOff>
    </xdr:from>
    <xdr:to>
      <xdr:col>10</xdr:col>
      <xdr:colOff>165100</xdr:colOff>
      <xdr:row>36</xdr:row>
      <xdr:rowOff>169412</xdr:rowOff>
    </xdr:to>
    <xdr:sp macro="" textlink="">
      <xdr:nvSpPr>
        <xdr:cNvPr id="71" name="フローチャート: 判断 70"/>
        <xdr:cNvSpPr/>
      </xdr:nvSpPr>
      <xdr:spPr>
        <a:xfrm>
          <a:off x="1968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14489</xdr:rowOff>
    </xdr:from>
    <xdr:ext cx="534377" cy="259045"/>
    <xdr:sp macro="" textlink="">
      <xdr:nvSpPr>
        <xdr:cNvPr id="72" name="テキスト ボックス 71"/>
        <xdr:cNvSpPr txBox="1"/>
      </xdr:nvSpPr>
      <xdr:spPr>
        <a:xfrm>
          <a:off x="1752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81356</xdr:rowOff>
    </xdr:from>
    <xdr:to>
      <xdr:col>6</xdr:col>
      <xdr:colOff>38100</xdr:colOff>
      <xdr:row>37</xdr:row>
      <xdr:rowOff>11506</xdr:rowOff>
    </xdr:to>
    <xdr:sp macro="" textlink="">
      <xdr:nvSpPr>
        <xdr:cNvPr id="73" name="フローチャート: 判断 72"/>
        <xdr:cNvSpPr/>
      </xdr:nvSpPr>
      <xdr:spPr>
        <a:xfrm>
          <a:off x="1079500" y="6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28033</xdr:rowOff>
    </xdr:from>
    <xdr:ext cx="534377" cy="259045"/>
    <xdr:sp macro="" textlink="">
      <xdr:nvSpPr>
        <xdr:cNvPr id="74" name="テキスト ボックス 73"/>
        <xdr:cNvSpPr txBox="1"/>
      </xdr:nvSpPr>
      <xdr:spPr>
        <a:xfrm>
          <a:off x="863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52496</xdr:rowOff>
    </xdr:from>
    <xdr:to>
      <xdr:col>24</xdr:col>
      <xdr:colOff>114300</xdr:colOff>
      <xdr:row>33</xdr:row>
      <xdr:rowOff>154096</xdr:rowOff>
    </xdr:to>
    <xdr:sp macro="" textlink="">
      <xdr:nvSpPr>
        <xdr:cNvPr id="80" name="楕円 79"/>
        <xdr:cNvSpPr/>
      </xdr:nvSpPr>
      <xdr:spPr>
        <a:xfrm>
          <a:off x="4584700" y="57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30923</xdr:rowOff>
    </xdr:from>
    <xdr:ext cx="534377" cy="259045"/>
    <xdr:sp macro="" textlink="">
      <xdr:nvSpPr>
        <xdr:cNvPr id="81" name="人件費該当値テキスト"/>
        <xdr:cNvSpPr txBox="1"/>
      </xdr:nvSpPr>
      <xdr:spPr>
        <a:xfrm>
          <a:off x="4686300" y="56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150184</xdr:rowOff>
    </xdr:from>
    <xdr:to>
      <xdr:col>20</xdr:col>
      <xdr:colOff>38100</xdr:colOff>
      <xdr:row>38</xdr:row>
      <xdr:rowOff>80334</xdr:rowOff>
    </xdr:to>
    <xdr:sp macro="" textlink="">
      <xdr:nvSpPr>
        <xdr:cNvPr id="82" name="楕円 81"/>
        <xdr:cNvSpPr/>
      </xdr:nvSpPr>
      <xdr:spPr>
        <a:xfrm>
          <a:off x="3746500" y="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71461</xdr:rowOff>
    </xdr:from>
    <xdr:ext cx="534377" cy="259045"/>
    <xdr:sp macro="" textlink="">
      <xdr:nvSpPr>
        <xdr:cNvPr id="83" name="テキスト ボックス 82"/>
        <xdr:cNvSpPr txBox="1"/>
      </xdr:nvSpPr>
      <xdr:spPr>
        <a:xfrm>
          <a:off x="3530111" y="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138506</xdr:rowOff>
    </xdr:from>
    <xdr:to>
      <xdr:col>15</xdr:col>
      <xdr:colOff>101600</xdr:colOff>
      <xdr:row>38</xdr:row>
      <xdr:rowOff>68656</xdr:rowOff>
    </xdr:to>
    <xdr:sp macro="" textlink="">
      <xdr:nvSpPr>
        <xdr:cNvPr id="84" name="楕円 83"/>
        <xdr:cNvSpPr/>
      </xdr:nvSpPr>
      <xdr:spPr>
        <a:xfrm>
          <a:off x="2857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59783</xdr:rowOff>
    </xdr:from>
    <xdr:ext cx="534377" cy="259045"/>
    <xdr:sp macro="" textlink="">
      <xdr:nvSpPr>
        <xdr:cNvPr id="85" name="テキスト ボックス 84"/>
        <xdr:cNvSpPr txBox="1"/>
      </xdr:nvSpPr>
      <xdr:spPr>
        <a:xfrm>
          <a:off x="2641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124314</xdr:rowOff>
    </xdr:from>
    <xdr:to>
      <xdr:col>10</xdr:col>
      <xdr:colOff>165100</xdr:colOff>
      <xdr:row>38</xdr:row>
      <xdr:rowOff>54464</xdr:rowOff>
    </xdr:to>
    <xdr:sp macro="" textlink="">
      <xdr:nvSpPr>
        <xdr:cNvPr id="86" name="楕円 85"/>
        <xdr:cNvSpPr/>
      </xdr:nvSpPr>
      <xdr:spPr>
        <a:xfrm>
          <a:off x="1968500" y="64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45591</xdr:rowOff>
    </xdr:from>
    <xdr:ext cx="534377" cy="259045"/>
    <xdr:sp macro="" textlink="">
      <xdr:nvSpPr>
        <xdr:cNvPr id="87" name="テキスト ボックス 86"/>
        <xdr:cNvSpPr txBox="1"/>
      </xdr:nvSpPr>
      <xdr:spPr>
        <a:xfrm>
          <a:off x="1752111" y="65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130029</xdr:rowOff>
    </xdr:from>
    <xdr:to>
      <xdr:col>6</xdr:col>
      <xdr:colOff>38100</xdr:colOff>
      <xdr:row>38</xdr:row>
      <xdr:rowOff>60179</xdr:rowOff>
    </xdr:to>
    <xdr:sp macro="" textlink="">
      <xdr:nvSpPr>
        <xdr:cNvPr id="88" name="楕円 87"/>
        <xdr:cNvSpPr/>
      </xdr:nvSpPr>
      <xdr:spPr>
        <a:xfrm>
          <a:off x="1079500" y="64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51306</xdr:rowOff>
    </xdr:from>
    <xdr:ext cx="534377" cy="259045"/>
    <xdr:sp macro="" textlink="">
      <xdr:nvSpPr>
        <xdr:cNvPr id="89" name="テキスト ボックス 88"/>
        <xdr:cNvSpPr txBox="1"/>
      </xdr:nvSpPr>
      <xdr:spPr>
        <a:xfrm>
          <a:off x="863111" y="65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2" name="直線コネクタ 111"/>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3"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4" name="直線コネクタ 113"/>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5"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6" name="直線コネクタ 115"/>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152067</xdr:rowOff>
    </xdr:from>
    <xdr:to>
      <xdr:col>24</xdr:col>
      <xdr:colOff>63500</xdr:colOff>
      <xdr:row>56</xdr:row>
      <xdr:rowOff>168389</xdr:rowOff>
    </xdr:to>
    <xdr:cxnSp macro="">
      <xdr:nvCxnSpPr>
        <xdr:cNvPr id="117" name="直線コネクタ 116"/>
        <xdr:cNvCxnSpPr/>
      </xdr:nvCxnSpPr>
      <xdr:spPr>
        <a:xfrm>
          <a:off x="3797300" y="9753267"/>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8"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9" name="フローチャート: 判断 118"/>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152067</xdr:rowOff>
    </xdr:from>
    <xdr:to>
      <xdr:col>19</xdr:col>
      <xdr:colOff>177800</xdr:colOff>
      <xdr:row>56</xdr:row>
      <xdr:rowOff>154399</xdr:rowOff>
    </xdr:to>
    <xdr:cxnSp macro="">
      <xdr:nvCxnSpPr>
        <xdr:cNvPr id="120" name="直線コネクタ 119"/>
        <xdr:cNvCxnSpPr/>
      </xdr:nvCxnSpPr>
      <xdr:spPr>
        <a:xfrm flipV="1">
          <a:off x="2908300" y="975326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21" name="フローチャート: 判断 120"/>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2" name="テキスト ボックス 121"/>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154399</xdr:rowOff>
    </xdr:from>
    <xdr:to>
      <xdr:col>15</xdr:col>
      <xdr:colOff>50800</xdr:colOff>
      <xdr:row>56</xdr:row>
      <xdr:rowOff>160480</xdr:rowOff>
    </xdr:to>
    <xdr:cxnSp macro="">
      <xdr:nvCxnSpPr>
        <xdr:cNvPr id="123" name="直線コネクタ 122"/>
        <xdr:cNvCxnSpPr/>
      </xdr:nvCxnSpPr>
      <xdr:spPr>
        <a:xfrm flipV="1">
          <a:off x="2019300" y="975559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4" name="フローチャート: 判断 123"/>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5" name="テキスト ボックス 124"/>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160480</xdr:rowOff>
    </xdr:from>
    <xdr:to>
      <xdr:col>10</xdr:col>
      <xdr:colOff>114300</xdr:colOff>
      <xdr:row>57</xdr:row>
      <xdr:rowOff>26246</xdr:rowOff>
    </xdr:to>
    <xdr:cxnSp macro="">
      <xdr:nvCxnSpPr>
        <xdr:cNvPr id="126" name="直線コネクタ 125"/>
        <xdr:cNvCxnSpPr/>
      </xdr:nvCxnSpPr>
      <xdr:spPr>
        <a:xfrm flipV="1">
          <a:off x="1130300" y="9761680"/>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7" name="フローチャート: 判断 126"/>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8" name="テキスト ボックス 127"/>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9" name="フローチャート: 判断 128"/>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30" name="テキスト ボックス 129"/>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117589</xdr:rowOff>
    </xdr:from>
    <xdr:to>
      <xdr:col>24</xdr:col>
      <xdr:colOff>114300</xdr:colOff>
      <xdr:row>57</xdr:row>
      <xdr:rowOff>47739</xdr:rowOff>
    </xdr:to>
    <xdr:sp macro="" textlink="">
      <xdr:nvSpPr>
        <xdr:cNvPr id="136" name="楕円 135"/>
        <xdr:cNvSpPr/>
      </xdr:nvSpPr>
      <xdr:spPr>
        <a:xfrm>
          <a:off x="45847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140466</xdr:rowOff>
    </xdr:from>
    <xdr:ext cx="534377" cy="259045"/>
    <xdr:sp macro="" textlink="">
      <xdr:nvSpPr>
        <xdr:cNvPr id="137" name="物件費該当値テキスト"/>
        <xdr:cNvSpPr txBox="1"/>
      </xdr:nvSpPr>
      <xdr:spPr>
        <a:xfrm>
          <a:off x="4686300" y="95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101267</xdr:rowOff>
    </xdr:from>
    <xdr:to>
      <xdr:col>20</xdr:col>
      <xdr:colOff>38100</xdr:colOff>
      <xdr:row>57</xdr:row>
      <xdr:rowOff>31417</xdr:rowOff>
    </xdr:to>
    <xdr:sp macro="" textlink="">
      <xdr:nvSpPr>
        <xdr:cNvPr id="138" name="楕円 137"/>
        <xdr:cNvSpPr/>
      </xdr:nvSpPr>
      <xdr:spPr>
        <a:xfrm>
          <a:off x="3746500" y="97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47944</xdr:rowOff>
    </xdr:from>
    <xdr:ext cx="534377" cy="259045"/>
    <xdr:sp macro="" textlink="">
      <xdr:nvSpPr>
        <xdr:cNvPr id="139" name="テキスト ボックス 138"/>
        <xdr:cNvSpPr txBox="1"/>
      </xdr:nvSpPr>
      <xdr:spPr>
        <a:xfrm>
          <a:off x="3530111" y="9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103599</xdr:rowOff>
    </xdr:from>
    <xdr:to>
      <xdr:col>15</xdr:col>
      <xdr:colOff>101600</xdr:colOff>
      <xdr:row>57</xdr:row>
      <xdr:rowOff>33749</xdr:rowOff>
    </xdr:to>
    <xdr:sp macro="" textlink="">
      <xdr:nvSpPr>
        <xdr:cNvPr id="140" name="楕円 139"/>
        <xdr:cNvSpPr/>
      </xdr:nvSpPr>
      <xdr:spPr>
        <a:xfrm>
          <a:off x="2857500" y="97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50276</xdr:rowOff>
    </xdr:from>
    <xdr:ext cx="534377" cy="259045"/>
    <xdr:sp macro="" textlink="">
      <xdr:nvSpPr>
        <xdr:cNvPr id="141" name="テキスト ボックス 140"/>
        <xdr:cNvSpPr txBox="1"/>
      </xdr:nvSpPr>
      <xdr:spPr>
        <a:xfrm>
          <a:off x="2641111" y="94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109680</xdr:rowOff>
    </xdr:from>
    <xdr:to>
      <xdr:col>10</xdr:col>
      <xdr:colOff>165100</xdr:colOff>
      <xdr:row>57</xdr:row>
      <xdr:rowOff>39830</xdr:rowOff>
    </xdr:to>
    <xdr:sp macro="" textlink="">
      <xdr:nvSpPr>
        <xdr:cNvPr id="142" name="楕円 141"/>
        <xdr:cNvSpPr/>
      </xdr:nvSpPr>
      <xdr:spPr>
        <a:xfrm>
          <a:off x="19685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56357</xdr:rowOff>
    </xdr:from>
    <xdr:ext cx="534377" cy="259045"/>
    <xdr:sp macro="" textlink="">
      <xdr:nvSpPr>
        <xdr:cNvPr id="143" name="テキスト ボックス 142"/>
        <xdr:cNvSpPr txBox="1"/>
      </xdr:nvSpPr>
      <xdr:spPr>
        <a:xfrm>
          <a:off x="1752111" y="94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146896</xdr:rowOff>
    </xdr:from>
    <xdr:to>
      <xdr:col>6</xdr:col>
      <xdr:colOff>38100</xdr:colOff>
      <xdr:row>57</xdr:row>
      <xdr:rowOff>77046</xdr:rowOff>
    </xdr:to>
    <xdr:sp macro="" textlink="">
      <xdr:nvSpPr>
        <xdr:cNvPr id="144" name="楕円 143"/>
        <xdr:cNvSpPr/>
      </xdr:nvSpPr>
      <xdr:spPr>
        <a:xfrm>
          <a:off x="1079500" y="97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93573</xdr:rowOff>
    </xdr:from>
    <xdr:ext cx="534377" cy="259045"/>
    <xdr:sp macro="" textlink="">
      <xdr:nvSpPr>
        <xdr:cNvPr id="145" name="テキスト ボックス 144"/>
        <xdr:cNvSpPr txBox="1"/>
      </xdr:nvSpPr>
      <xdr:spPr>
        <a:xfrm>
          <a:off x="863111" y="95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3" name="直線コネクタ 172"/>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4"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5" name="直線コネクタ 174"/>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6"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7" name="直線コネクタ 176"/>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32449</xdr:rowOff>
    </xdr:from>
    <xdr:to>
      <xdr:col>24</xdr:col>
      <xdr:colOff>63500</xdr:colOff>
      <xdr:row>76</xdr:row>
      <xdr:rowOff>64739</xdr:rowOff>
    </xdr:to>
    <xdr:cxnSp macro="">
      <xdr:nvCxnSpPr>
        <xdr:cNvPr id="178" name="直線コネクタ 177"/>
        <xdr:cNvCxnSpPr/>
      </xdr:nvCxnSpPr>
      <xdr:spPr>
        <a:xfrm flipV="1">
          <a:off x="3797300" y="13062649"/>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9"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80" name="フローチャート: 判断 179"/>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56738</xdr:rowOff>
    </xdr:from>
    <xdr:to>
      <xdr:col>19</xdr:col>
      <xdr:colOff>177800</xdr:colOff>
      <xdr:row>76</xdr:row>
      <xdr:rowOff>64739</xdr:rowOff>
    </xdr:to>
    <xdr:cxnSp macro="">
      <xdr:nvCxnSpPr>
        <xdr:cNvPr id="181" name="直線コネクタ 180"/>
        <xdr:cNvCxnSpPr/>
      </xdr:nvCxnSpPr>
      <xdr:spPr>
        <a:xfrm>
          <a:off x="2908300" y="130869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2" name="フローチャート: 判断 181"/>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3" name="テキスト ボックス 182"/>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18351</xdr:rowOff>
    </xdr:from>
    <xdr:to>
      <xdr:col>15</xdr:col>
      <xdr:colOff>50800</xdr:colOff>
      <xdr:row>76</xdr:row>
      <xdr:rowOff>56738</xdr:rowOff>
    </xdr:to>
    <xdr:cxnSp macro="">
      <xdr:nvCxnSpPr>
        <xdr:cNvPr id="184" name="直線コネクタ 183"/>
        <xdr:cNvCxnSpPr/>
      </xdr:nvCxnSpPr>
      <xdr:spPr>
        <a:xfrm>
          <a:off x="2019300" y="13048551"/>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5" name="フローチャート: 判断 184"/>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6" name="テキスト ボックス 185"/>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18351</xdr:rowOff>
    </xdr:from>
    <xdr:to>
      <xdr:col>10</xdr:col>
      <xdr:colOff>114300</xdr:colOff>
      <xdr:row>76</xdr:row>
      <xdr:rowOff>25781</xdr:rowOff>
    </xdr:to>
    <xdr:cxnSp macro="">
      <xdr:nvCxnSpPr>
        <xdr:cNvPr id="187" name="直線コネクタ 186"/>
        <xdr:cNvCxnSpPr/>
      </xdr:nvCxnSpPr>
      <xdr:spPr>
        <a:xfrm flipV="1">
          <a:off x="1130300" y="1304855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8" name="フローチャート: 判断 187"/>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9" name="テキスト ボックス 188"/>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90" name="フローチャート: 判断 189"/>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91" name="テキスト ボックス 190"/>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153099</xdr:rowOff>
    </xdr:from>
    <xdr:to>
      <xdr:col>24</xdr:col>
      <xdr:colOff>114300</xdr:colOff>
      <xdr:row>76</xdr:row>
      <xdr:rowOff>83249</xdr:rowOff>
    </xdr:to>
    <xdr:sp macro="" textlink="">
      <xdr:nvSpPr>
        <xdr:cNvPr id="197" name="楕円 196"/>
        <xdr:cNvSpPr/>
      </xdr:nvSpPr>
      <xdr:spPr>
        <a:xfrm>
          <a:off x="4584700" y="130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131526</xdr:rowOff>
    </xdr:from>
    <xdr:ext cx="469744" cy="259045"/>
    <xdr:sp macro="" textlink="">
      <xdr:nvSpPr>
        <xdr:cNvPr id="198" name="維持補修費該当値テキスト"/>
        <xdr:cNvSpPr txBox="1"/>
      </xdr:nvSpPr>
      <xdr:spPr>
        <a:xfrm>
          <a:off x="4686300" y="129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13939</xdr:rowOff>
    </xdr:from>
    <xdr:to>
      <xdr:col>20</xdr:col>
      <xdr:colOff>38100</xdr:colOff>
      <xdr:row>76</xdr:row>
      <xdr:rowOff>115539</xdr:rowOff>
    </xdr:to>
    <xdr:sp macro="" textlink="">
      <xdr:nvSpPr>
        <xdr:cNvPr id="199" name="楕円 198"/>
        <xdr:cNvSpPr/>
      </xdr:nvSpPr>
      <xdr:spPr>
        <a:xfrm>
          <a:off x="3746500" y="130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106666</xdr:rowOff>
    </xdr:from>
    <xdr:ext cx="469744" cy="259045"/>
    <xdr:sp macro="" textlink="">
      <xdr:nvSpPr>
        <xdr:cNvPr id="200" name="テキスト ボックス 199"/>
        <xdr:cNvSpPr txBox="1"/>
      </xdr:nvSpPr>
      <xdr:spPr>
        <a:xfrm>
          <a:off x="3562428" y="1313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5938</xdr:rowOff>
    </xdr:from>
    <xdr:to>
      <xdr:col>15</xdr:col>
      <xdr:colOff>101600</xdr:colOff>
      <xdr:row>76</xdr:row>
      <xdr:rowOff>107538</xdr:rowOff>
    </xdr:to>
    <xdr:sp macro="" textlink="">
      <xdr:nvSpPr>
        <xdr:cNvPr id="201" name="楕円 200"/>
        <xdr:cNvSpPr/>
      </xdr:nvSpPr>
      <xdr:spPr>
        <a:xfrm>
          <a:off x="2857500" y="130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98665</xdr:rowOff>
    </xdr:from>
    <xdr:ext cx="469744" cy="259045"/>
    <xdr:sp macro="" textlink="">
      <xdr:nvSpPr>
        <xdr:cNvPr id="202" name="テキスト ボックス 201"/>
        <xdr:cNvSpPr txBox="1"/>
      </xdr:nvSpPr>
      <xdr:spPr>
        <a:xfrm>
          <a:off x="2673428" y="131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139002</xdr:rowOff>
    </xdr:from>
    <xdr:to>
      <xdr:col>10</xdr:col>
      <xdr:colOff>165100</xdr:colOff>
      <xdr:row>76</xdr:row>
      <xdr:rowOff>69152</xdr:rowOff>
    </xdr:to>
    <xdr:sp macro="" textlink="">
      <xdr:nvSpPr>
        <xdr:cNvPr id="203" name="楕円 202"/>
        <xdr:cNvSpPr/>
      </xdr:nvSpPr>
      <xdr:spPr>
        <a:xfrm>
          <a:off x="19685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85679</xdr:rowOff>
    </xdr:from>
    <xdr:ext cx="469744" cy="259045"/>
    <xdr:sp macro="" textlink="">
      <xdr:nvSpPr>
        <xdr:cNvPr id="204" name="テキスト ボックス 203"/>
        <xdr:cNvSpPr txBox="1"/>
      </xdr:nvSpPr>
      <xdr:spPr>
        <a:xfrm>
          <a:off x="1784428" y="127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146431</xdr:rowOff>
    </xdr:from>
    <xdr:to>
      <xdr:col>6</xdr:col>
      <xdr:colOff>38100</xdr:colOff>
      <xdr:row>76</xdr:row>
      <xdr:rowOff>76581</xdr:rowOff>
    </xdr:to>
    <xdr:sp macro="" textlink="">
      <xdr:nvSpPr>
        <xdr:cNvPr id="205" name="楕円 204"/>
        <xdr:cNvSpPr/>
      </xdr:nvSpPr>
      <xdr:spPr>
        <a:xfrm>
          <a:off x="1079500" y="13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93108</xdr:rowOff>
    </xdr:from>
    <xdr:ext cx="469744" cy="259045"/>
    <xdr:sp macro="" textlink="">
      <xdr:nvSpPr>
        <xdr:cNvPr id="206" name="テキスト ボックス 205"/>
        <xdr:cNvSpPr txBox="1"/>
      </xdr:nvSpPr>
      <xdr:spPr>
        <a:xfrm>
          <a:off x="895428" y="1278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31" name="直線コネクタ 230"/>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2"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3" name="直線コネクタ 232"/>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4"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5" name="直線コネクタ 234"/>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90348</xdr:rowOff>
    </xdr:from>
    <xdr:to>
      <xdr:col>24</xdr:col>
      <xdr:colOff>63500</xdr:colOff>
      <xdr:row>95</xdr:row>
      <xdr:rowOff>143117</xdr:rowOff>
    </xdr:to>
    <xdr:cxnSp macro="">
      <xdr:nvCxnSpPr>
        <xdr:cNvPr id="236" name="直線コネクタ 235"/>
        <xdr:cNvCxnSpPr/>
      </xdr:nvCxnSpPr>
      <xdr:spPr>
        <a:xfrm flipV="1">
          <a:off x="3797300" y="16378098"/>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7"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8" name="フローチャート: 判断 237"/>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143117</xdr:rowOff>
    </xdr:from>
    <xdr:to>
      <xdr:col>19</xdr:col>
      <xdr:colOff>177800</xdr:colOff>
      <xdr:row>96</xdr:row>
      <xdr:rowOff>9792</xdr:rowOff>
    </xdr:to>
    <xdr:cxnSp macro="">
      <xdr:nvCxnSpPr>
        <xdr:cNvPr id="239" name="直線コネクタ 238"/>
        <xdr:cNvCxnSpPr/>
      </xdr:nvCxnSpPr>
      <xdr:spPr>
        <a:xfrm flipV="1">
          <a:off x="2908300" y="16430867"/>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40" name="フローチャート: 判断 239"/>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41" name="テキスト ボックス 240"/>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9792</xdr:rowOff>
    </xdr:from>
    <xdr:to>
      <xdr:col>15</xdr:col>
      <xdr:colOff>50800</xdr:colOff>
      <xdr:row>96</xdr:row>
      <xdr:rowOff>59195</xdr:rowOff>
    </xdr:to>
    <xdr:cxnSp macro="">
      <xdr:nvCxnSpPr>
        <xdr:cNvPr id="242" name="直線コネクタ 241"/>
        <xdr:cNvCxnSpPr/>
      </xdr:nvCxnSpPr>
      <xdr:spPr>
        <a:xfrm flipV="1">
          <a:off x="2019300" y="164689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3" name="フローチャート: 判断 242"/>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4" name="テキスト ボックス 243"/>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59195</xdr:rowOff>
    </xdr:from>
    <xdr:to>
      <xdr:col>10</xdr:col>
      <xdr:colOff>114300</xdr:colOff>
      <xdr:row>96</xdr:row>
      <xdr:rowOff>141605</xdr:rowOff>
    </xdr:to>
    <xdr:cxnSp macro="">
      <xdr:nvCxnSpPr>
        <xdr:cNvPr id="245" name="直線コネクタ 244"/>
        <xdr:cNvCxnSpPr/>
      </xdr:nvCxnSpPr>
      <xdr:spPr>
        <a:xfrm flipV="1">
          <a:off x="1130300" y="16518395"/>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6" name="フローチャート: 判断 245"/>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7" name="テキスト ボックス 246"/>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8" name="フローチャート: 判断 247"/>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9" name="テキスト ボックス 248"/>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39548</xdr:rowOff>
    </xdr:from>
    <xdr:to>
      <xdr:col>24</xdr:col>
      <xdr:colOff>114300</xdr:colOff>
      <xdr:row>95</xdr:row>
      <xdr:rowOff>141148</xdr:rowOff>
    </xdr:to>
    <xdr:sp macro="" textlink="">
      <xdr:nvSpPr>
        <xdr:cNvPr id="255" name="楕円 254"/>
        <xdr:cNvSpPr/>
      </xdr:nvSpPr>
      <xdr:spPr>
        <a:xfrm>
          <a:off x="4584700" y="16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62425</xdr:rowOff>
    </xdr:from>
    <xdr:ext cx="599010" cy="259045"/>
    <xdr:sp macro="" textlink="">
      <xdr:nvSpPr>
        <xdr:cNvPr id="256" name="扶助費該当値テキスト"/>
        <xdr:cNvSpPr txBox="1"/>
      </xdr:nvSpPr>
      <xdr:spPr>
        <a:xfrm>
          <a:off x="4686300" y="1617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92317</xdr:rowOff>
    </xdr:from>
    <xdr:to>
      <xdr:col>20</xdr:col>
      <xdr:colOff>38100</xdr:colOff>
      <xdr:row>96</xdr:row>
      <xdr:rowOff>22467</xdr:rowOff>
    </xdr:to>
    <xdr:sp macro="" textlink="">
      <xdr:nvSpPr>
        <xdr:cNvPr id="257" name="楕円 256"/>
        <xdr:cNvSpPr/>
      </xdr:nvSpPr>
      <xdr:spPr>
        <a:xfrm>
          <a:off x="3746500" y="16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38994</xdr:rowOff>
    </xdr:from>
    <xdr:ext cx="599010" cy="259045"/>
    <xdr:sp macro="" textlink="">
      <xdr:nvSpPr>
        <xdr:cNvPr id="258" name="テキスト ボックス 257"/>
        <xdr:cNvSpPr txBox="1"/>
      </xdr:nvSpPr>
      <xdr:spPr>
        <a:xfrm>
          <a:off x="3497795" y="16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130442</xdr:rowOff>
    </xdr:from>
    <xdr:to>
      <xdr:col>15</xdr:col>
      <xdr:colOff>101600</xdr:colOff>
      <xdr:row>96</xdr:row>
      <xdr:rowOff>60592</xdr:rowOff>
    </xdr:to>
    <xdr:sp macro="" textlink="">
      <xdr:nvSpPr>
        <xdr:cNvPr id="259" name="楕円 258"/>
        <xdr:cNvSpPr/>
      </xdr:nvSpPr>
      <xdr:spPr>
        <a:xfrm>
          <a:off x="2857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77119</xdr:rowOff>
    </xdr:from>
    <xdr:ext cx="599010" cy="259045"/>
    <xdr:sp macro="" textlink="">
      <xdr:nvSpPr>
        <xdr:cNvPr id="260" name="テキスト ボックス 259"/>
        <xdr:cNvSpPr txBox="1"/>
      </xdr:nvSpPr>
      <xdr:spPr>
        <a:xfrm>
          <a:off x="2608795" y="161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8395</xdr:rowOff>
    </xdr:from>
    <xdr:to>
      <xdr:col>10</xdr:col>
      <xdr:colOff>165100</xdr:colOff>
      <xdr:row>96</xdr:row>
      <xdr:rowOff>109995</xdr:rowOff>
    </xdr:to>
    <xdr:sp macro="" textlink="">
      <xdr:nvSpPr>
        <xdr:cNvPr id="261" name="楕円 260"/>
        <xdr:cNvSpPr/>
      </xdr:nvSpPr>
      <xdr:spPr>
        <a:xfrm>
          <a:off x="1968500" y="164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126522</xdr:rowOff>
    </xdr:from>
    <xdr:ext cx="599010" cy="259045"/>
    <xdr:sp macro="" textlink="">
      <xdr:nvSpPr>
        <xdr:cNvPr id="262" name="テキスト ボックス 261"/>
        <xdr:cNvSpPr txBox="1"/>
      </xdr:nvSpPr>
      <xdr:spPr>
        <a:xfrm>
          <a:off x="1719795" y="1624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63" name="楕円 262"/>
        <xdr:cNvSpPr/>
      </xdr:nvSpPr>
      <xdr:spPr>
        <a:xfrm>
          <a:off x="1079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64" name="テキスト ボックス 263"/>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9" name="直線コネクタ 288"/>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0"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1" name="直線コネクタ 290"/>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2"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3" name="直線コネクタ 292"/>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148958</xdr:rowOff>
    </xdr:from>
    <xdr:to>
      <xdr:col>55</xdr:col>
      <xdr:colOff>0</xdr:colOff>
      <xdr:row>33</xdr:row>
      <xdr:rowOff>77216</xdr:rowOff>
    </xdr:to>
    <xdr:cxnSp macro="">
      <xdr:nvCxnSpPr>
        <xdr:cNvPr id="294" name="直線コネクタ 293"/>
        <xdr:cNvCxnSpPr/>
      </xdr:nvCxnSpPr>
      <xdr:spPr>
        <a:xfrm>
          <a:off x="9639300" y="5635358"/>
          <a:ext cx="8382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5"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6" name="フローチャート: 判断 295"/>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148958</xdr:rowOff>
    </xdr:from>
    <xdr:to>
      <xdr:col>50</xdr:col>
      <xdr:colOff>114300</xdr:colOff>
      <xdr:row>33</xdr:row>
      <xdr:rowOff>76683</xdr:rowOff>
    </xdr:to>
    <xdr:cxnSp macro="">
      <xdr:nvCxnSpPr>
        <xdr:cNvPr id="297" name="直線コネクタ 296"/>
        <xdr:cNvCxnSpPr/>
      </xdr:nvCxnSpPr>
      <xdr:spPr>
        <a:xfrm flipV="1">
          <a:off x="8750300" y="5635358"/>
          <a:ext cx="8890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8" name="フローチャート: 判断 297"/>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9" name="テキスト ボックス 298"/>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76683</xdr:rowOff>
    </xdr:from>
    <xdr:to>
      <xdr:col>45</xdr:col>
      <xdr:colOff>177800</xdr:colOff>
      <xdr:row>33</xdr:row>
      <xdr:rowOff>151473</xdr:rowOff>
    </xdr:to>
    <xdr:cxnSp macro="">
      <xdr:nvCxnSpPr>
        <xdr:cNvPr id="300" name="直線コネクタ 299"/>
        <xdr:cNvCxnSpPr/>
      </xdr:nvCxnSpPr>
      <xdr:spPr>
        <a:xfrm flipV="1">
          <a:off x="7861300" y="5734533"/>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1" name="フローチャート: 判断 300"/>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2" name="テキスト ボックス 301"/>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151473</xdr:rowOff>
    </xdr:from>
    <xdr:to>
      <xdr:col>41</xdr:col>
      <xdr:colOff>50800</xdr:colOff>
      <xdr:row>34</xdr:row>
      <xdr:rowOff>30315</xdr:rowOff>
    </xdr:to>
    <xdr:cxnSp macro="">
      <xdr:nvCxnSpPr>
        <xdr:cNvPr id="303" name="直線コネクタ 302"/>
        <xdr:cNvCxnSpPr/>
      </xdr:nvCxnSpPr>
      <xdr:spPr>
        <a:xfrm flipV="1">
          <a:off x="6972300" y="580932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4" name="フローチャート: 判断 303"/>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5" name="テキスト ボックス 304"/>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6" name="フローチャート: 判断 305"/>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7" name="テキスト ボックス 306"/>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26416</xdr:rowOff>
    </xdr:from>
    <xdr:to>
      <xdr:col>55</xdr:col>
      <xdr:colOff>50800</xdr:colOff>
      <xdr:row>33</xdr:row>
      <xdr:rowOff>128016</xdr:rowOff>
    </xdr:to>
    <xdr:sp macro="" textlink="">
      <xdr:nvSpPr>
        <xdr:cNvPr id="313" name="楕円 312"/>
        <xdr:cNvSpPr/>
      </xdr:nvSpPr>
      <xdr:spPr>
        <a:xfrm>
          <a:off x="104267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49293</xdr:rowOff>
    </xdr:from>
    <xdr:ext cx="534377" cy="259045"/>
    <xdr:sp macro="" textlink="">
      <xdr:nvSpPr>
        <xdr:cNvPr id="314" name="補助費等該当値テキスト"/>
        <xdr:cNvSpPr txBox="1"/>
      </xdr:nvSpPr>
      <xdr:spPr>
        <a:xfrm>
          <a:off x="10528300" y="55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98158</xdr:rowOff>
    </xdr:from>
    <xdr:to>
      <xdr:col>50</xdr:col>
      <xdr:colOff>165100</xdr:colOff>
      <xdr:row>33</xdr:row>
      <xdr:rowOff>28308</xdr:rowOff>
    </xdr:to>
    <xdr:sp macro="" textlink="">
      <xdr:nvSpPr>
        <xdr:cNvPr id="315" name="楕円 314"/>
        <xdr:cNvSpPr/>
      </xdr:nvSpPr>
      <xdr:spPr>
        <a:xfrm>
          <a:off x="9588500" y="558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44835</xdr:rowOff>
    </xdr:from>
    <xdr:ext cx="534377" cy="259045"/>
    <xdr:sp macro="" textlink="">
      <xdr:nvSpPr>
        <xdr:cNvPr id="316" name="テキスト ボックス 315"/>
        <xdr:cNvSpPr txBox="1"/>
      </xdr:nvSpPr>
      <xdr:spPr>
        <a:xfrm>
          <a:off x="9372111" y="535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25883</xdr:rowOff>
    </xdr:from>
    <xdr:to>
      <xdr:col>46</xdr:col>
      <xdr:colOff>38100</xdr:colOff>
      <xdr:row>33</xdr:row>
      <xdr:rowOff>127483</xdr:rowOff>
    </xdr:to>
    <xdr:sp macro="" textlink="">
      <xdr:nvSpPr>
        <xdr:cNvPr id="317" name="楕円 316"/>
        <xdr:cNvSpPr/>
      </xdr:nvSpPr>
      <xdr:spPr>
        <a:xfrm>
          <a:off x="8699500" y="56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144010</xdr:rowOff>
    </xdr:from>
    <xdr:ext cx="534377" cy="259045"/>
    <xdr:sp macro="" textlink="">
      <xdr:nvSpPr>
        <xdr:cNvPr id="318" name="テキスト ボックス 317"/>
        <xdr:cNvSpPr txBox="1"/>
      </xdr:nvSpPr>
      <xdr:spPr>
        <a:xfrm>
          <a:off x="8483111" y="54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100673</xdr:rowOff>
    </xdr:from>
    <xdr:to>
      <xdr:col>41</xdr:col>
      <xdr:colOff>101600</xdr:colOff>
      <xdr:row>34</xdr:row>
      <xdr:rowOff>30823</xdr:rowOff>
    </xdr:to>
    <xdr:sp macro="" textlink="">
      <xdr:nvSpPr>
        <xdr:cNvPr id="319" name="楕円 318"/>
        <xdr:cNvSpPr/>
      </xdr:nvSpPr>
      <xdr:spPr>
        <a:xfrm>
          <a:off x="7810500" y="57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21950</xdr:rowOff>
    </xdr:from>
    <xdr:ext cx="534377" cy="259045"/>
    <xdr:sp macro="" textlink="">
      <xdr:nvSpPr>
        <xdr:cNvPr id="320" name="テキスト ボックス 319"/>
        <xdr:cNvSpPr txBox="1"/>
      </xdr:nvSpPr>
      <xdr:spPr>
        <a:xfrm>
          <a:off x="7594111" y="58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150965</xdr:rowOff>
    </xdr:from>
    <xdr:to>
      <xdr:col>36</xdr:col>
      <xdr:colOff>165100</xdr:colOff>
      <xdr:row>34</xdr:row>
      <xdr:rowOff>81115</xdr:rowOff>
    </xdr:to>
    <xdr:sp macro="" textlink="">
      <xdr:nvSpPr>
        <xdr:cNvPr id="321" name="楕円 320"/>
        <xdr:cNvSpPr/>
      </xdr:nvSpPr>
      <xdr:spPr>
        <a:xfrm>
          <a:off x="6921500" y="58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72242</xdr:rowOff>
    </xdr:from>
    <xdr:ext cx="534377" cy="259045"/>
    <xdr:sp macro="" textlink="">
      <xdr:nvSpPr>
        <xdr:cNvPr id="322" name="テキスト ボックス 321"/>
        <xdr:cNvSpPr txBox="1"/>
      </xdr:nvSpPr>
      <xdr:spPr>
        <a:xfrm>
          <a:off x="6705111" y="59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9" name="直線コネクタ 348"/>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0"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1" name="直線コネクタ 350"/>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2"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3" name="直線コネクタ 352"/>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50807</xdr:rowOff>
    </xdr:from>
    <xdr:to>
      <xdr:col>55</xdr:col>
      <xdr:colOff>0</xdr:colOff>
      <xdr:row>52</xdr:row>
      <xdr:rowOff>60213</xdr:rowOff>
    </xdr:to>
    <xdr:cxnSp macro="">
      <xdr:nvCxnSpPr>
        <xdr:cNvPr id="354" name="直線コネクタ 353"/>
        <xdr:cNvCxnSpPr/>
      </xdr:nvCxnSpPr>
      <xdr:spPr>
        <a:xfrm flipV="1">
          <a:off x="9639300" y="8966207"/>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5"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6" name="フローチャート: 判断 355"/>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60213</xdr:rowOff>
    </xdr:from>
    <xdr:to>
      <xdr:col>50</xdr:col>
      <xdr:colOff>114300</xdr:colOff>
      <xdr:row>52</xdr:row>
      <xdr:rowOff>114848</xdr:rowOff>
    </xdr:to>
    <xdr:cxnSp macro="">
      <xdr:nvCxnSpPr>
        <xdr:cNvPr id="357" name="直線コネクタ 356"/>
        <xdr:cNvCxnSpPr/>
      </xdr:nvCxnSpPr>
      <xdr:spPr>
        <a:xfrm flipV="1">
          <a:off x="8750300" y="8975613"/>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8" name="フローチャート: 判断 357"/>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9" name="テキスト ボックス 358"/>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112464</xdr:rowOff>
    </xdr:from>
    <xdr:to>
      <xdr:col>45</xdr:col>
      <xdr:colOff>177800</xdr:colOff>
      <xdr:row>52</xdr:row>
      <xdr:rowOff>114848</xdr:rowOff>
    </xdr:to>
    <xdr:cxnSp macro="">
      <xdr:nvCxnSpPr>
        <xdr:cNvPr id="360" name="直線コネクタ 359"/>
        <xdr:cNvCxnSpPr/>
      </xdr:nvCxnSpPr>
      <xdr:spPr>
        <a:xfrm>
          <a:off x="7861300" y="902786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1" name="フローチャート: 判断 360"/>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2" name="テキスト ボックス 361"/>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30625</xdr:rowOff>
    </xdr:from>
    <xdr:to>
      <xdr:col>41</xdr:col>
      <xdr:colOff>50800</xdr:colOff>
      <xdr:row>52</xdr:row>
      <xdr:rowOff>112464</xdr:rowOff>
    </xdr:to>
    <xdr:cxnSp macro="">
      <xdr:nvCxnSpPr>
        <xdr:cNvPr id="363" name="直線コネクタ 362"/>
        <xdr:cNvCxnSpPr/>
      </xdr:nvCxnSpPr>
      <xdr:spPr>
        <a:xfrm>
          <a:off x="6972300" y="894602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4" name="フローチャート: 判断 363"/>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5" name="テキスト ボックス 364"/>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6" name="フローチャート: 判断 365"/>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7" name="テキスト ボックス 366"/>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xdr:rowOff>
    </xdr:from>
    <xdr:to>
      <xdr:col>55</xdr:col>
      <xdr:colOff>50800</xdr:colOff>
      <xdr:row>52</xdr:row>
      <xdr:rowOff>101607</xdr:rowOff>
    </xdr:to>
    <xdr:sp macro="" textlink="">
      <xdr:nvSpPr>
        <xdr:cNvPr id="373" name="楕円 372"/>
        <xdr:cNvSpPr/>
      </xdr:nvSpPr>
      <xdr:spPr>
        <a:xfrm>
          <a:off x="10426700" y="89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22884</xdr:rowOff>
    </xdr:from>
    <xdr:ext cx="534377" cy="259045"/>
    <xdr:sp macro="" textlink="">
      <xdr:nvSpPr>
        <xdr:cNvPr id="374" name="普通建設事業費該当値テキスト"/>
        <xdr:cNvSpPr txBox="1"/>
      </xdr:nvSpPr>
      <xdr:spPr>
        <a:xfrm>
          <a:off x="10528300" y="87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9413</xdr:rowOff>
    </xdr:from>
    <xdr:to>
      <xdr:col>50</xdr:col>
      <xdr:colOff>165100</xdr:colOff>
      <xdr:row>52</xdr:row>
      <xdr:rowOff>111013</xdr:rowOff>
    </xdr:to>
    <xdr:sp macro="" textlink="">
      <xdr:nvSpPr>
        <xdr:cNvPr id="375" name="楕円 374"/>
        <xdr:cNvSpPr/>
      </xdr:nvSpPr>
      <xdr:spPr>
        <a:xfrm>
          <a:off x="9588500" y="8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127540</xdr:rowOff>
    </xdr:from>
    <xdr:ext cx="534377" cy="259045"/>
    <xdr:sp macro="" textlink="">
      <xdr:nvSpPr>
        <xdr:cNvPr id="376" name="テキスト ボックス 375"/>
        <xdr:cNvSpPr txBox="1"/>
      </xdr:nvSpPr>
      <xdr:spPr>
        <a:xfrm>
          <a:off x="9372111" y="87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64048</xdr:rowOff>
    </xdr:from>
    <xdr:to>
      <xdr:col>46</xdr:col>
      <xdr:colOff>38100</xdr:colOff>
      <xdr:row>52</xdr:row>
      <xdr:rowOff>165648</xdr:rowOff>
    </xdr:to>
    <xdr:sp macro="" textlink="">
      <xdr:nvSpPr>
        <xdr:cNvPr id="377" name="楕円 376"/>
        <xdr:cNvSpPr/>
      </xdr:nvSpPr>
      <xdr:spPr>
        <a:xfrm>
          <a:off x="8699500" y="89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10725</xdr:rowOff>
    </xdr:from>
    <xdr:ext cx="534377" cy="259045"/>
    <xdr:sp macro="" textlink="">
      <xdr:nvSpPr>
        <xdr:cNvPr id="378" name="テキスト ボックス 377"/>
        <xdr:cNvSpPr txBox="1"/>
      </xdr:nvSpPr>
      <xdr:spPr>
        <a:xfrm>
          <a:off x="8483111" y="87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61664</xdr:rowOff>
    </xdr:from>
    <xdr:to>
      <xdr:col>41</xdr:col>
      <xdr:colOff>101600</xdr:colOff>
      <xdr:row>52</xdr:row>
      <xdr:rowOff>163264</xdr:rowOff>
    </xdr:to>
    <xdr:sp macro="" textlink="">
      <xdr:nvSpPr>
        <xdr:cNvPr id="379" name="楕円 378"/>
        <xdr:cNvSpPr/>
      </xdr:nvSpPr>
      <xdr:spPr>
        <a:xfrm>
          <a:off x="7810500" y="89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8341</xdr:rowOff>
    </xdr:from>
    <xdr:ext cx="534377" cy="259045"/>
    <xdr:sp macro="" textlink="">
      <xdr:nvSpPr>
        <xdr:cNvPr id="380" name="テキスト ボックス 379"/>
        <xdr:cNvSpPr txBox="1"/>
      </xdr:nvSpPr>
      <xdr:spPr>
        <a:xfrm>
          <a:off x="7594111" y="87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151275</xdr:rowOff>
    </xdr:from>
    <xdr:to>
      <xdr:col>36</xdr:col>
      <xdr:colOff>165100</xdr:colOff>
      <xdr:row>52</xdr:row>
      <xdr:rowOff>81425</xdr:rowOff>
    </xdr:to>
    <xdr:sp macro="" textlink="">
      <xdr:nvSpPr>
        <xdr:cNvPr id="381" name="楕円 380"/>
        <xdr:cNvSpPr/>
      </xdr:nvSpPr>
      <xdr:spPr>
        <a:xfrm>
          <a:off x="6921500" y="88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97952</xdr:rowOff>
    </xdr:from>
    <xdr:ext cx="534377" cy="259045"/>
    <xdr:sp macro="" textlink="">
      <xdr:nvSpPr>
        <xdr:cNvPr id="382" name="テキスト ボックス 381"/>
        <xdr:cNvSpPr txBox="1"/>
      </xdr:nvSpPr>
      <xdr:spPr>
        <a:xfrm>
          <a:off x="6705111" y="86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4" name="直線コネクタ 403"/>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5"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6" name="直線コネクタ 405"/>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7"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8" name="直線コネクタ 407"/>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33218</xdr:rowOff>
    </xdr:from>
    <xdr:to>
      <xdr:col>55</xdr:col>
      <xdr:colOff>0</xdr:colOff>
      <xdr:row>75</xdr:row>
      <xdr:rowOff>116154</xdr:rowOff>
    </xdr:to>
    <xdr:cxnSp macro="">
      <xdr:nvCxnSpPr>
        <xdr:cNvPr id="409" name="直線コネクタ 408"/>
        <xdr:cNvCxnSpPr/>
      </xdr:nvCxnSpPr>
      <xdr:spPr>
        <a:xfrm flipV="1">
          <a:off x="9639300" y="12891968"/>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0"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1" name="フローチャート: 判断 410"/>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71120</xdr:rowOff>
    </xdr:from>
    <xdr:to>
      <xdr:col>50</xdr:col>
      <xdr:colOff>114300</xdr:colOff>
      <xdr:row>75</xdr:row>
      <xdr:rowOff>116154</xdr:rowOff>
    </xdr:to>
    <xdr:cxnSp macro="">
      <xdr:nvCxnSpPr>
        <xdr:cNvPr id="412" name="直線コネクタ 411"/>
        <xdr:cNvCxnSpPr/>
      </xdr:nvCxnSpPr>
      <xdr:spPr>
        <a:xfrm>
          <a:off x="8750300" y="12244070"/>
          <a:ext cx="889000" cy="7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3" name="フローチャート: 判断 412"/>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4" name="テキスト ボックス 413"/>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71120</xdr:rowOff>
    </xdr:from>
    <xdr:to>
      <xdr:col>45</xdr:col>
      <xdr:colOff>177800</xdr:colOff>
      <xdr:row>72</xdr:row>
      <xdr:rowOff>11867</xdr:rowOff>
    </xdr:to>
    <xdr:cxnSp macro="">
      <xdr:nvCxnSpPr>
        <xdr:cNvPr id="415" name="直線コネクタ 414"/>
        <xdr:cNvCxnSpPr/>
      </xdr:nvCxnSpPr>
      <xdr:spPr>
        <a:xfrm flipV="1">
          <a:off x="7861300" y="12244070"/>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6" name="フローチャート: 判断 415"/>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88770</xdr:rowOff>
    </xdr:from>
    <xdr:ext cx="534377" cy="259045"/>
    <xdr:sp macro="" textlink="">
      <xdr:nvSpPr>
        <xdr:cNvPr id="417" name="テキスト ボックス 416"/>
        <xdr:cNvSpPr txBox="1"/>
      </xdr:nvSpPr>
      <xdr:spPr>
        <a:xfrm>
          <a:off x="8483111" y="12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8" name="フローチャート: 判断 417"/>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9" name="テキスト ボックス 418"/>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153868</xdr:rowOff>
    </xdr:from>
    <xdr:to>
      <xdr:col>55</xdr:col>
      <xdr:colOff>50800</xdr:colOff>
      <xdr:row>75</xdr:row>
      <xdr:rowOff>84018</xdr:rowOff>
    </xdr:to>
    <xdr:sp macro="" textlink="">
      <xdr:nvSpPr>
        <xdr:cNvPr id="425" name="楕円 424"/>
        <xdr:cNvSpPr/>
      </xdr:nvSpPr>
      <xdr:spPr>
        <a:xfrm>
          <a:off x="10426700" y="12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132295</xdr:rowOff>
    </xdr:from>
    <xdr:ext cx="534377" cy="259045"/>
    <xdr:sp macro="" textlink="">
      <xdr:nvSpPr>
        <xdr:cNvPr id="426" name="普通建設事業費 （ うち新規整備　）該当値テキスト"/>
        <xdr:cNvSpPr txBox="1"/>
      </xdr:nvSpPr>
      <xdr:spPr>
        <a:xfrm>
          <a:off x="10528300" y="128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65354</xdr:rowOff>
    </xdr:from>
    <xdr:to>
      <xdr:col>50</xdr:col>
      <xdr:colOff>165100</xdr:colOff>
      <xdr:row>75</xdr:row>
      <xdr:rowOff>166954</xdr:rowOff>
    </xdr:to>
    <xdr:sp macro="" textlink="">
      <xdr:nvSpPr>
        <xdr:cNvPr id="427" name="楕円 426"/>
        <xdr:cNvSpPr/>
      </xdr:nvSpPr>
      <xdr:spPr>
        <a:xfrm>
          <a:off x="9588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158081</xdr:rowOff>
    </xdr:from>
    <xdr:ext cx="534377" cy="259045"/>
    <xdr:sp macro="" textlink="">
      <xdr:nvSpPr>
        <xdr:cNvPr id="428" name="テキスト ボックス 427"/>
        <xdr:cNvSpPr txBox="1"/>
      </xdr:nvSpPr>
      <xdr:spPr>
        <a:xfrm>
          <a:off x="9372111" y="130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20320</xdr:rowOff>
    </xdr:from>
    <xdr:to>
      <xdr:col>46</xdr:col>
      <xdr:colOff>38100</xdr:colOff>
      <xdr:row>71</xdr:row>
      <xdr:rowOff>121920</xdr:rowOff>
    </xdr:to>
    <xdr:sp macro="" textlink="">
      <xdr:nvSpPr>
        <xdr:cNvPr id="429" name="楕円 428"/>
        <xdr:cNvSpPr/>
      </xdr:nvSpPr>
      <xdr:spPr>
        <a:xfrm>
          <a:off x="8699500" y="121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138447</xdr:rowOff>
    </xdr:from>
    <xdr:ext cx="534377" cy="259045"/>
    <xdr:sp macro="" textlink="">
      <xdr:nvSpPr>
        <xdr:cNvPr id="430" name="テキスト ボックス 429"/>
        <xdr:cNvSpPr txBox="1"/>
      </xdr:nvSpPr>
      <xdr:spPr>
        <a:xfrm>
          <a:off x="8483111" y="119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132517</xdr:rowOff>
    </xdr:from>
    <xdr:to>
      <xdr:col>41</xdr:col>
      <xdr:colOff>101600</xdr:colOff>
      <xdr:row>72</xdr:row>
      <xdr:rowOff>62667</xdr:rowOff>
    </xdr:to>
    <xdr:sp macro="" textlink="">
      <xdr:nvSpPr>
        <xdr:cNvPr id="431" name="楕円 430"/>
        <xdr:cNvSpPr/>
      </xdr:nvSpPr>
      <xdr:spPr>
        <a:xfrm>
          <a:off x="7810500" y="12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79194</xdr:rowOff>
    </xdr:from>
    <xdr:ext cx="534377" cy="259045"/>
    <xdr:sp macro="" textlink="">
      <xdr:nvSpPr>
        <xdr:cNvPr id="432" name="テキスト ボックス 431"/>
        <xdr:cNvSpPr txBox="1"/>
      </xdr:nvSpPr>
      <xdr:spPr>
        <a:xfrm>
          <a:off x="7594111" y="120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119545</xdr:rowOff>
    </xdr:from>
    <xdr:to>
      <xdr:col>55</xdr:col>
      <xdr:colOff>0</xdr:colOff>
      <xdr:row>92</xdr:row>
      <xdr:rowOff>56871</xdr:rowOff>
    </xdr:to>
    <xdr:cxnSp macro="">
      <xdr:nvCxnSpPr>
        <xdr:cNvPr id="461" name="直線コネクタ 460"/>
        <xdr:cNvCxnSpPr/>
      </xdr:nvCxnSpPr>
      <xdr:spPr>
        <a:xfrm flipV="1">
          <a:off x="9639300" y="15721495"/>
          <a:ext cx="8382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2"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56871</xdr:rowOff>
    </xdr:from>
    <xdr:to>
      <xdr:col>50</xdr:col>
      <xdr:colOff>114300</xdr:colOff>
      <xdr:row>95</xdr:row>
      <xdr:rowOff>11761</xdr:rowOff>
    </xdr:to>
    <xdr:cxnSp macro="">
      <xdr:nvCxnSpPr>
        <xdr:cNvPr id="464" name="直線コネクタ 463"/>
        <xdr:cNvCxnSpPr/>
      </xdr:nvCxnSpPr>
      <xdr:spPr>
        <a:xfrm flipV="1">
          <a:off x="8750300" y="15830271"/>
          <a:ext cx="889000" cy="4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6" name="テキスト ボックス 465"/>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11761</xdr:rowOff>
    </xdr:from>
    <xdr:to>
      <xdr:col>45</xdr:col>
      <xdr:colOff>177800</xdr:colOff>
      <xdr:row>95</xdr:row>
      <xdr:rowOff>91046</xdr:rowOff>
    </xdr:to>
    <xdr:cxnSp macro="">
      <xdr:nvCxnSpPr>
        <xdr:cNvPr id="467" name="直線コネクタ 466"/>
        <xdr:cNvCxnSpPr/>
      </xdr:nvCxnSpPr>
      <xdr:spPr>
        <a:xfrm flipV="1">
          <a:off x="7861300" y="1629951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9" name="テキスト ボックス 468"/>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71" name="テキスト ボックス 470"/>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68745</xdr:rowOff>
    </xdr:from>
    <xdr:to>
      <xdr:col>55</xdr:col>
      <xdr:colOff>50800</xdr:colOff>
      <xdr:row>91</xdr:row>
      <xdr:rowOff>170345</xdr:rowOff>
    </xdr:to>
    <xdr:sp macro="" textlink="">
      <xdr:nvSpPr>
        <xdr:cNvPr id="477" name="楕円 476"/>
        <xdr:cNvSpPr/>
      </xdr:nvSpPr>
      <xdr:spPr>
        <a:xfrm>
          <a:off x="10426700" y="156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155122</xdr:rowOff>
    </xdr:from>
    <xdr:ext cx="534377" cy="259045"/>
    <xdr:sp macro="" textlink="">
      <xdr:nvSpPr>
        <xdr:cNvPr id="478" name="普通建設事業費 （ うち更新整備　）該当値テキスト"/>
        <xdr:cNvSpPr txBox="1"/>
      </xdr:nvSpPr>
      <xdr:spPr>
        <a:xfrm>
          <a:off x="10528300" y="155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6071</xdr:rowOff>
    </xdr:from>
    <xdr:to>
      <xdr:col>50</xdr:col>
      <xdr:colOff>165100</xdr:colOff>
      <xdr:row>92</xdr:row>
      <xdr:rowOff>107671</xdr:rowOff>
    </xdr:to>
    <xdr:sp macro="" textlink="">
      <xdr:nvSpPr>
        <xdr:cNvPr id="479" name="楕円 478"/>
        <xdr:cNvSpPr/>
      </xdr:nvSpPr>
      <xdr:spPr>
        <a:xfrm>
          <a:off x="9588500" y="157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124198</xdr:rowOff>
    </xdr:from>
    <xdr:ext cx="534377" cy="259045"/>
    <xdr:sp macro="" textlink="">
      <xdr:nvSpPr>
        <xdr:cNvPr id="480" name="テキスト ボックス 479"/>
        <xdr:cNvSpPr txBox="1"/>
      </xdr:nvSpPr>
      <xdr:spPr>
        <a:xfrm>
          <a:off x="9372111" y="155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132411</xdr:rowOff>
    </xdr:from>
    <xdr:to>
      <xdr:col>46</xdr:col>
      <xdr:colOff>38100</xdr:colOff>
      <xdr:row>95</xdr:row>
      <xdr:rowOff>62561</xdr:rowOff>
    </xdr:to>
    <xdr:sp macro="" textlink="">
      <xdr:nvSpPr>
        <xdr:cNvPr id="481" name="楕円 480"/>
        <xdr:cNvSpPr/>
      </xdr:nvSpPr>
      <xdr:spPr>
        <a:xfrm>
          <a:off x="8699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79088</xdr:rowOff>
    </xdr:from>
    <xdr:ext cx="534377" cy="259045"/>
    <xdr:sp macro="" textlink="">
      <xdr:nvSpPr>
        <xdr:cNvPr id="482" name="テキスト ボックス 481"/>
        <xdr:cNvSpPr txBox="1"/>
      </xdr:nvSpPr>
      <xdr:spPr>
        <a:xfrm>
          <a:off x="8483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40246</xdr:rowOff>
    </xdr:from>
    <xdr:to>
      <xdr:col>41</xdr:col>
      <xdr:colOff>101600</xdr:colOff>
      <xdr:row>95</xdr:row>
      <xdr:rowOff>141846</xdr:rowOff>
    </xdr:to>
    <xdr:sp macro="" textlink="">
      <xdr:nvSpPr>
        <xdr:cNvPr id="483" name="楕円 482"/>
        <xdr:cNvSpPr/>
      </xdr:nvSpPr>
      <xdr:spPr>
        <a:xfrm>
          <a:off x="7810500" y="163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132973</xdr:rowOff>
    </xdr:from>
    <xdr:ext cx="534377" cy="259045"/>
    <xdr:sp macro="" textlink="">
      <xdr:nvSpPr>
        <xdr:cNvPr id="484" name="テキスト ボックス 483"/>
        <xdr:cNvSpPr txBox="1"/>
      </xdr:nvSpPr>
      <xdr:spPr>
        <a:xfrm>
          <a:off x="7594111" y="164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23914</xdr:rowOff>
    </xdr:from>
    <xdr:to>
      <xdr:col>85</xdr:col>
      <xdr:colOff>127000</xdr:colOff>
      <xdr:row>38</xdr:row>
      <xdr:rowOff>25114</xdr:rowOff>
    </xdr:to>
    <xdr:cxnSp macro="">
      <xdr:nvCxnSpPr>
        <xdr:cNvPr id="509" name="直線コネクタ 508"/>
        <xdr:cNvCxnSpPr/>
      </xdr:nvCxnSpPr>
      <xdr:spPr>
        <a:xfrm>
          <a:off x="15481300" y="6539014"/>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23914</xdr:rowOff>
    </xdr:from>
    <xdr:to>
      <xdr:col>81</xdr:col>
      <xdr:colOff>50800</xdr:colOff>
      <xdr:row>38</xdr:row>
      <xdr:rowOff>25229</xdr:rowOff>
    </xdr:to>
    <xdr:cxnSp macro="">
      <xdr:nvCxnSpPr>
        <xdr:cNvPr id="512" name="直線コネクタ 511"/>
        <xdr:cNvCxnSpPr/>
      </xdr:nvCxnSpPr>
      <xdr:spPr>
        <a:xfrm flipV="1">
          <a:off x="14592300" y="6539014"/>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25229</xdr:rowOff>
    </xdr:from>
    <xdr:to>
      <xdr:col>76</xdr:col>
      <xdr:colOff>114300</xdr:colOff>
      <xdr:row>38</xdr:row>
      <xdr:rowOff>25343</xdr:rowOff>
    </xdr:to>
    <xdr:cxnSp macro="">
      <xdr:nvCxnSpPr>
        <xdr:cNvPr id="515" name="直線コネクタ 514"/>
        <xdr:cNvCxnSpPr/>
      </xdr:nvCxnSpPr>
      <xdr:spPr>
        <a:xfrm flipV="1">
          <a:off x="13703300" y="654032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7" name="テキスト ボックス 516"/>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24885</xdr:rowOff>
    </xdr:from>
    <xdr:to>
      <xdr:col>71</xdr:col>
      <xdr:colOff>177800</xdr:colOff>
      <xdr:row>38</xdr:row>
      <xdr:rowOff>25343</xdr:rowOff>
    </xdr:to>
    <xdr:cxnSp macro="">
      <xdr:nvCxnSpPr>
        <xdr:cNvPr id="518" name="直線コネクタ 517"/>
        <xdr:cNvCxnSpPr/>
      </xdr:nvCxnSpPr>
      <xdr:spPr>
        <a:xfrm>
          <a:off x="12814300" y="65399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145764</xdr:rowOff>
    </xdr:from>
    <xdr:to>
      <xdr:col>85</xdr:col>
      <xdr:colOff>177800</xdr:colOff>
      <xdr:row>38</xdr:row>
      <xdr:rowOff>75915</xdr:rowOff>
    </xdr:to>
    <xdr:sp macro="" textlink="">
      <xdr:nvSpPr>
        <xdr:cNvPr id="528" name="楕円 527"/>
        <xdr:cNvSpPr/>
      </xdr:nvSpPr>
      <xdr:spPr>
        <a:xfrm>
          <a:off x="162687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9"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144564</xdr:rowOff>
    </xdr:from>
    <xdr:to>
      <xdr:col>81</xdr:col>
      <xdr:colOff>101600</xdr:colOff>
      <xdr:row>38</xdr:row>
      <xdr:rowOff>74714</xdr:rowOff>
    </xdr:to>
    <xdr:sp macro="" textlink="">
      <xdr:nvSpPr>
        <xdr:cNvPr id="530" name="楕円 529"/>
        <xdr:cNvSpPr/>
      </xdr:nvSpPr>
      <xdr:spPr>
        <a:xfrm>
          <a:off x="15430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65841</xdr:rowOff>
    </xdr:from>
    <xdr:ext cx="313932" cy="259045"/>
    <xdr:sp macro="" textlink="">
      <xdr:nvSpPr>
        <xdr:cNvPr id="531" name="テキスト ボックス 530"/>
        <xdr:cNvSpPr txBox="1"/>
      </xdr:nvSpPr>
      <xdr:spPr>
        <a:xfrm>
          <a:off x="15324333" y="6580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145879</xdr:rowOff>
    </xdr:from>
    <xdr:to>
      <xdr:col>76</xdr:col>
      <xdr:colOff>165100</xdr:colOff>
      <xdr:row>38</xdr:row>
      <xdr:rowOff>76029</xdr:rowOff>
    </xdr:to>
    <xdr:sp macro="" textlink="">
      <xdr:nvSpPr>
        <xdr:cNvPr id="532" name="楕円 531"/>
        <xdr:cNvSpPr/>
      </xdr:nvSpPr>
      <xdr:spPr>
        <a:xfrm>
          <a:off x="14541500" y="64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67156</xdr:rowOff>
    </xdr:from>
    <xdr:ext cx="249299" cy="259045"/>
    <xdr:sp macro="" textlink="">
      <xdr:nvSpPr>
        <xdr:cNvPr id="533" name="テキスト ボックス 532"/>
        <xdr:cNvSpPr txBox="1"/>
      </xdr:nvSpPr>
      <xdr:spPr>
        <a:xfrm>
          <a:off x="14467650" y="6582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145993</xdr:rowOff>
    </xdr:from>
    <xdr:to>
      <xdr:col>72</xdr:col>
      <xdr:colOff>38100</xdr:colOff>
      <xdr:row>38</xdr:row>
      <xdr:rowOff>76143</xdr:rowOff>
    </xdr:to>
    <xdr:sp macro="" textlink="">
      <xdr:nvSpPr>
        <xdr:cNvPr id="534" name="楕円 533"/>
        <xdr:cNvSpPr/>
      </xdr:nvSpPr>
      <xdr:spPr>
        <a:xfrm>
          <a:off x="1365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67270</xdr:rowOff>
    </xdr:from>
    <xdr:ext cx="249299" cy="259045"/>
    <xdr:sp macro="" textlink="">
      <xdr:nvSpPr>
        <xdr:cNvPr id="535" name="テキスト ボックス 534"/>
        <xdr:cNvSpPr txBox="1"/>
      </xdr:nvSpPr>
      <xdr:spPr>
        <a:xfrm>
          <a:off x="13578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145536</xdr:rowOff>
    </xdr:from>
    <xdr:to>
      <xdr:col>67</xdr:col>
      <xdr:colOff>101600</xdr:colOff>
      <xdr:row>38</xdr:row>
      <xdr:rowOff>75685</xdr:rowOff>
    </xdr:to>
    <xdr:sp macro="" textlink="">
      <xdr:nvSpPr>
        <xdr:cNvPr id="536" name="楕円 535"/>
        <xdr:cNvSpPr/>
      </xdr:nvSpPr>
      <xdr:spPr>
        <a:xfrm>
          <a:off x="12763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66812</xdr:rowOff>
    </xdr:from>
    <xdr:ext cx="249299" cy="259045"/>
    <xdr:sp macro="" textlink="">
      <xdr:nvSpPr>
        <xdr:cNvPr id="537" name="テキスト ボックス 536"/>
        <xdr:cNvSpPr txBox="1"/>
      </xdr:nvSpPr>
      <xdr:spPr>
        <a:xfrm>
          <a:off x="12689650"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14427</xdr:rowOff>
    </xdr:from>
    <xdr:to>
      <xdr:col>85</xdr:col>
      <xdr:colOff>127000</xdr:colOff>
      <xdr:row>75</xdr:row>
      <xdr:rowOff>65336</xdr:rowOff>
    </xdr:to>
    <xdr:cxnSp macro="">
      <xdr:nvCxnSpPr>
        <xdr:cNvPr id="614" name="直線コネクタ 613"/>
        <xdr:cNvCxnSpPr/>
      </xdr:nvCxnSpPr>
      <xdr:spPr>
        <a:xfrm>
          <a:off x="15481300" y="12873177"/>
          <a:ext cx="8382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5"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14427</xdr:rowOff>
    </xdr:from>
    <xdr:to>
      <xdr:col>81</xdr:col>
      <xdr:colOff>50800</xdr:colOff>
      <xdr:row>75</xdr:row>
      <xdr:rowOff>17559</xdr:rowOff>
    </xdr:to>
    <xdr:cxnSp macro="">
      <xdr:nvCxnSpPr>
        <xdr:cNvPr id="617" name="直線コネクタ 616"/>
        <xdr:cNvCxnSpPr/>
      </xdr:nvCxnSpPr>
      <xdr:spPr>
        <a:xfrm flipV="1">
          <a:off x="14592300" y="1287317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9" name="テキスト ボックス 618"/>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116360</xdr:rowOff>
    </xdr:from>
    <xdr:to>
      <xdr:col>76</xdr:col>
      <xdr:colOff>114300</xdr:colOff>
      <xdr:row>75</xdr:row>
      <xdr:rowOff>17559</xdr:rowOff>
    </xdr:to>
    <xdr:cxnSp macro="">
      <xdr:nvCxnSpPr>
        <xdr:cNvPr id="620" name="直線コネクタ 619"/>
        <xdr:cNvCxnSpPr/>
      </xdr:nvCxnSpPr>
      <xdr:spPr>
        <a:xfrm>
          <a:off x="13703300" y="12803660"/>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2" name="テキスト ボックス 621"/>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116360</xdr:rowOff>
    </xdr:from>
    <xdr:to>
      <xdr:col>71</xdr:col>
      <xdr:colOff>177800</xdr:colOff>
      <xdr:row>74</xdr:row>
      <xdr:rowOff>116840</xdr:rowOff>
    </xdr:to>
    <xdr:cxnSp macro="">
      <xdr:nvCxnSpPr>
        <xdr:cNvPr id="623" name="直線コネクタ 622"/>
        <xdr:cNvCxnSpPr/>
      </xdr:nvCxnSpPr>
      <xdr:spPr>
        <a:xfrm flipV="1">
          <a:off x="12814300" y="1280366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5" name="テキスト ボックス 624"/>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7" name="テキスト ボックス 626"/>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14536</xdr:rowOff>
    </xdr:from>
    <xdr:to>
      <xdr:col>85</xdr:col>
      <xdr:colOff>177800</xdr:colOff>
      <xdr:row>75</xdr:row>
      <xdr:rowOff>116136</xdr:rowOff>
    </xdr:to>
    <xdr:sp macro="" textlink="">
      <xdr:nvSpPr>
        <xdr:cNvPr id="633" name="楕円 632"/>
        <xdr:cNvSpPr/>
      </xdr:nvSpPr>
      <xdr:spPr>
        <a:xfrm>
          <a:off x="16268700" y="12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37413</xdr:rowOff>
    </xdr:from>
    <xdr:ext cx="534377" cy="259045"/>
    <xdr:sp macro="" textlink="">
      <xdr:nvSpPr>
        <xdr:cNvPr id="634" name="公債費該当値テキスト"/>
        <xdr:cNvSpPr txBox="1"/>
      </xdr:nvSpPr>
      <xdr:spPr>
        <a:xfrm>
          <a:off x="16370300" y="127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135077</xdr:rowOff>
    </xdr:from>
    <xdr:to>
      <xdr:col>81</xdr:col>
      <xdr:colOff>101600</xdr:colOff>
      <xdr:row>75</xdr:row>
      <xdr:rowOff>65227</xdr:rowOff>
    </xdr:to>
    <xdr:sp macro="" textlink="">
      <xdr:nvSpPr>
        <xdr:cNvPr id="635" name="楕円 634"/>
        <xdr:cNvSpPr/>
      </xdr:nvSpPr>
      <xdr:spPr>
        <a:xfrm>
          <a:off x="15430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81754</xdr:rowOff>
    </xdr:from>
    <xdr:ext cx="534377" cy="259045"/>
    <xdr:sp macro="" textlink="">
      <xdr:nvSpPr>
        <xdr:cNvPr id="636" name="テキスト ボックス 635"/>
        <xdr:cNvSpPr txBox="1"/>
      </xdr:nvSpPr>
      <xdr:spPr>
        <a:xfrm>
          <a:off x="15214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138209</xdr:rowOff>
    </xdr:from>
    <xdr:to>
      <xdr:col>76</xdr:col>
      <xdr:colOff>165100</xdr:colOff>
      <xdr:row>75</xdr:row>
      <xdr:rowOff>68359</xdr:rowOff>
    </xdr:to>
    <xdr:sp macro="" textlink="">
      <xdr:nvSpPr>
        <xdr:cNvPr id="637" name="楕円 636"/>
        <xdr:cNvSpPr/>
      </xdr:nvSpPr>
      <xdr:spPr>
        <a:xfrm>
          <a:off x="14541500" y="128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84886</xdr:rowOff>
    </xdr:from>
    <xdr:ext cx="534377" cy="259045"/>
    <xdr:sp macro="" textlink="">
      <xdr:nvSpPr>
        <xdr:cNvPr id="638" name="テキスト ボックス 637"/>
        <xdr:cNvSpPr txBox="1"/>
      </xdr:nvSpPr>
      <xdr:spPr>
        <a:xfrm>
          <a:off x="14325111" y="126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65560</xdr:rowOff>
    </xdr:from>
    <xdr:to>
      <xdr:col>72</xdr:col>
      <xdr:colOff>38100</xdr:colOff>
      <xdr:row>74</xdr:row>
      <xdr:rowOff>167160</xdr:rowOff>
    </xdr:to>
    <xdr:sp macro="" textlink="">
      <xdr:nvSpPr>
        <xdr:cNvPr id="639" name="楕円 638"/>
        <xdr:cNvSpPr/>
      </xdr:nvSpPr>
      <xdr:spPr>
        <a:xfrm>
          <a:off x="13652500" y="127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12237</xdr:rowOff>
    </xdr:from>
    <xdr:ext cx="534377" cy="259045"/>
    <xdr:sp macro="" textlink="">
      <xdr:nvSpPr>
        <xdr:cNvPr id="640" name="テキスト ボックス 639"/>
        <xdr:cNvSpPr txBox="1"/>
      </xdr:nvSpPr>
      <xdr:spPr>
        <a:xfrm>
          <a:off x="13436111" y="1252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66040</xdr:rowOff>
    </xdr:from>
    <xdr:to>
      <xdr:col>67</xdr:col>
      <xdr:colOff>101600</xdr:colOff>
      <xdr:row>74</xdr:row>
      <xdr:rowOff>167640</xdr:rowOff>
    </xdr:to>
    <xdr:sp macro="" textlink="">
      <xdr:nvSpPr>
        <xdr:cNvPr id="641" name="楕円 640"/>
        <xdr:cNvSpPr/>
      </xdr:nvSpPr>
      <xdr:spPr>
        <a:xfrm>
          <a:off x="127635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12717</xdr:rowOff>
    </xdr:from>
    <xdr:ext cx="534377" cy="259045"/>
    <xdr:sp macro="" textlink="">
      <xdr:nvSpPr>
        <xdr:cNvPr id="642" name="テキスト ボックス 641"/>
        <xdr:cNvSpPr txBox="1"/>
      </xdr:nvSpPr>
      <xdr:spPr>
        <a:xfrm>
          <a:off x="12547111" y="12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26163</xdr:rowOff>
    </xdr:from>
    <xdr:to>
      <xdr:col>85</xdr:col>
      <xdr:colOff>127000</xdr:colOff>
      <xdr:row>95</xdr:row>
      <xdr:rowOff>150977</xdr:rowOff>
    </xdr:to>
    <xdr:cxnSp macro="">
      <xdr:nvCxnSpPr>
        <xdr:cNvPr id="671" name="直線コネクタ 670"/>
        <xdr:cNvCxnSpPr/>
      </xdr:nvCxnSpPr>
      <xdr:spPr>
        <a:xfrm>
          <a:off x="15481300" y="16142463"/>
          <a:ext cx="838200" cy="2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2"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26163</xdr:rowOff>
    </xdr:from>
    <xdr:to>
      <xdr:col>81</xdr:col>
      <xdr:colOff>50800</xdr:colOff>
      <xdr:row>95</xdr:row>
      <xdr:rowOff>92303</xdr:rowOff>
    </xdr:to>
    <xdr:cxnSp macro="">
      <xdr:nvCxnSpPr>
        <xdr:cNvPr id="674" name="直線コネクタ 673"/>
        <xdr:cNvCxnSpPr/>
      </xdr:nvCxnSpPr>
      <xdr:spPr>
        <a:xfrm flipV="1">
          <a:off x="14592300" y="16142463"/>
          <a:ext cx="889000" cy="2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6" name="テキスト ボックス 675"/>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92303</xdr:rowOff>
    </xdr:from>
    <xdr:to>
      <xdr:col>76</xdr:col>
      <xdr:colOff>114300</xdr:colOff>
      <xdr:row>96</xdr:row>
      <xdr:rowOff>37212</xdr:rowOff>
    </xdr:to>
    <xdr:cxnSp macro="">
      <xdr:nvCxnSpPr>
        <xdr:cNvPr id="677" name="直線コネクタ 676"/>
        <xdr:cNvCxnSpPr/>
      </xdr:nvCxnSpPr>
      <xdr:spPr>
        <a:xfrm flipV="1">
          <a:off x="13703300" y="16380053"/>
          <a:ext cx="889000" cy="1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65040</xdr:rowOff>
    </xdr:from>
    <xdr:ext cx="469744" cy="259045"/>
    <xdr:sp macro="" textlink="">
      <xdr:nvSpPr>
        <xdr:cNvPr id="679" name="テキスト ボックス 678"/>
        <xdr:cNvSpPr txBox="1"/>
      </xdr:nvSpPr>
      <xdr:spPr>
        <a:xfrm>
          <a:off x="14357428"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105944</xdr:rowOff>
    </xdr:from>
    <xdr:to>
      <xdr:col>71</xdr:col>
      <xdr:colOff>177800</xdr:colOff>
      <xdr:row>96</xdr:row>
      <xdr:rowOff>37212</xdr:rowOff>
    </xdr:to>
    <xdr:cxnSp macro="">
      <xdr:nvCxnSpPr>
        <xdr:cNvPr id="680" name="直線コネクタ 679"/>
        <xdr:cNvCxnSpPr/>
      </xdr:nvCxnSpPr>
      <xdr:spPr>
        <a:xfrm>
          <a:off x="12814300" y="16222244"/>
          <a:ext cx="889000" cy="2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40428</xdr:rowOff>
    </xdr:from>
    <xdr:ext cx="469744" cy="259045"/>
    <xdr:sp macro="" textlink="">
      <xdr:nvSpPr>
        <xdr:cNvPr id="682" name="テキスト ボックス 681"/>
        <xdr:cNvSpPr txBox="1"/>
      </xdr:nvSpPr>
      <xdr:spPr>
        <a:xfrm>
          <a:off x="13468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156405</xdr:rowOff>
    </xdr:from>
    <xdr:ext cx="469744" cy="259045"/>
    <xdr:sp macro="" textlink="">
      <xdr:nvSpPr>
        <xdr:cNvPr id="684" name="テキスト ボックス 683"/>
        <xdr:cNvSpPr txBox="1"/>
      </xdr:nvSpPr>
      <xdr:spPr>
        <a:xfrm>
          <a:off x="12579428"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100177</xdr:rowOff>
    </xdr:from>
    <xdr:to>
      <xdr:col>85</xdr:col>
      <xdr:colOff>177800</xdr:colOff>
      <xdr:row>96</xdr:row>
      <xdr:rowOff>30327</xdr:rowOff>
    </xdr:to>
    <xdr:sp macro="" textlink="">
      <xdr:nvSpPr>
        <xdr:cNvPr id="690" name="楕円 689"/>
        <xdr:cNvSpPr/>
      </xdr:nvSpPr>
      <xdr:spPr>
        <a:xfrm>
          <a:off x="16268700" y="163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123054</xdr:rowOff>
    </xdr:from>
    <xdr:ext cx="469744" cy="259045"/>
    <xdr:sp macro="" textlink="">
      <xdr:nvSpPr>
        <xdr:cNvPr id="691" name="積立金該当値テキスト"/>
        <xdr:cNvSpPr txBox="1"/>
      </xdr:nvSpPr>
      <xdr:spPr>
        <a:xfrm>
          <a:off x="16370300" y="162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146813</xdr:rowOff>
    </xdr:from>
    <xdr:to>
      <xdr:col>81</xdr:col>
      <xdr:colOff>101600</xdr:colOff>
      <xdr:row>94</xdr:row>
      <xdr:rowOff>76963</xdr:rowOff>
    </xdr:to>
    <xdr:sp macro="" textlink="">
      <xdr:nvSpPr>
        <xdr:cNvPr id="692" name="楕円 691"/>
        <xdr:cNvSpPr/>
      </xdr:nvSpPr>
      <xdr:spPr>
        <a:xfrm>
          <a:off x="15430500" y="16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93490</xdr:rowOff>
    </xdr:from>
    <xdr:ext cx="534377" cy="259045"/>
    <xdr:sp macro="" textlink="">
      <xdr:nvSpPr>
        <xdr:cNvPr id="693" name="テキスト ボックス 692"/>
        <xdr:cNvSpPr txBox="1"/>
      </xdr:nvSpPr>
      <xdr:spPr>
        <a:xfrm>
          <a:off x="15214111" y="158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41503</xdr:rowOff>
    </xdr:from>
    <xdr:to>
      <xdr:col>76</xdr:col>
      <xdr:colOff>165100</xdr:colOff>
      <xdr:row>95</xdr:row>
      <xdr:rowOff>143103</xdr:rowOff>
    </xdr:to>
    <xdr:sp macro="" textlink="">
      <xdr:nvSpPr>
        <xdr:cNvPr id="694" name="楕円 693"/>
        <xdr:cNvSpPr/>
      </xdr:nvSpPr>
      <xdr:spPr>
        <a:xfrm>
          <a:off x="14541500" y="163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159630</xdr:rowOff>
    </xdr:from>
    <xdr:ext cx="469744" cy="259045"/>
    <xdr:sp macro="" textlink="">
      <xdr:nvSpPr>
        <xdr:cNvPr id="695" name="テキスト ボックス 694"/>
        <xdr:cNvSpPr txBox="1"/>
      </xdr:nvSpPr>
      <xdr:spPr>
        <a:xfrm>
          <a:off x="14357428" y="161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157862</xdr:rowOff>
    </xdr:from>
    <xdr:to>
      <xdr:col>72</xdr:col>
      <xdr:colOff>38100</xdr:colOff>
      <xdr:row>96</xdr:row>
      <xdr:rowOff>88012</xdr:rowOff>
    </xdr:to>
    <xdr:sp macro="" textlink="">
      <xdr:nvSpPr>
        <xdr:cNvPr id="696" name="楕円 695"/>
        <xdr:cNvSpPr/>
      </xdr:nvSpPr>
      <xdr:spPr>
        <a:xfrm>
          <a:off x="13652500" y="16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104539</xdr:rowOff>
    </xdr:from>
    <xdr:ext cx="469744" cy="259045"/>
    <xdr:sp macro="" textlink="">
      <xdr:nvSpPr>
        <xdr:cNvPr id="697" name="テキスト ボックス 696"/>
        <xdr:cNvSpPr txBox="1"/>
      </xdr:nvSpPr>
      <xdr:spPr>
        <a:xfrm>
          <a:off x="13468428" y="162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55144</xdr:rowOff>
    </xdr:from>
    <xdr:to>
      <xdr:col>67</xdr:col>
      <xdr:colOff>101600</xdr:colOff>
      <xdr:row>94</xdr:row>
      <xdr:rowOff>156744</xdr:rowOff>
    </xdr:to>
    <xdr:sp macro="" textlink="">
      <xdr:nvSpPr>
        <xdr:cNvPr id="698" name="楕円 697"/>
        <xdr:cNvSpPr/>
      </xdr:nvSpPr>
      <xdr:spPr>
        <a:xfrm>
          <a:off x="12763500" y="16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1821</xdr:rowOff>
    </xdr:from>
    <xdr:ext cx="534377" cy="259045"/>
    <xdr:sp macro="" textlink="">
      <xdr:nvSpPr>
        <xdr:cNvPr id="699" name="テキスト ボックス 698"/>
        <xdr:cNvSpPr txBox="1"/>
      </xdr:nvSpPr>
      <xdr:spPr>
        <a:xfrm>
          <a:off x="12547111" y="1594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144272</xdr:rowOff>
    </xdr:from>
    <xdr:to>
      <xdr:col>116</xdr:col>
      <xdr:colOff>63500</xdr:colOff>
      <xdr:row>36</xdr:row>
      <xdr:rowOff>154559</xdr:rowOff>
    </xdr:to>
    <xdr:cxnSp macro="">
      <xdr:nvCxnSpPr>
        <xdr:cNvPr id="728" name="直線コネクタ 727"/>
        <xdr:cNvCxnSpPr/>
      </xdr:nvCxnSpPr>
      <xdr:spPr>
        <a:xfrm>
          <a:off x="21323300" y="631647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63309</xdr:rowOff>
    </xdr:from>
    <xdr:to>
      <xdr:col>111</xdr:col>
      <xdr:colOff>177800</xdr:colOff>
      <xdr:row>36</xdr:row>
      <xdr:rowOff>144272</xdr:rowOff>
    </xdr:to>
    <xdr:cxnSp macro="">
      <xdr:nvCxnSpPr>
        <xdr:cNvPr id="731" name="直線コネクタ 730"/>
        <xdr:cNvCxnSpPr/>
      </xdr:nvCxnSpPr>
      <xdr:spPr>
        <a:xfrm>
          <a:off x="20434300" y="6235509"/>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113983</xdr:rowOff>
    </xdr:from>
    <xdr:to>
      <xdr:col>107</xdr:col>
      <xdr:colOff>50800</xdr:colOff>
      <xdr:row>36</xdr:row>
      <xdr:rowOff>63309</xdr:rowOff>
    </xdr:to>
    <xdr:cxnSp macro="">
      <xdr:nvCxnSpPr>
        <xdr:cNvPr id="734" name="直線コネクタ 733"/>
        <xdr:cNvCxnSpPr/>
      </xdr:nvCxnSpPr>
      <xdr:spPr>
        <a:xfrm>
          <a:off x="19545300" y="6114733"/>
          <a:ext cx="889000" cy="1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113983</xdr:rowOff>
    </xdr:from>
    <xdr:to>
      <xdr:col>102</xdr:col>
      <xdr:colOff>114300</xdr:colOff>
      <xdr:row>36</xdr:row>
      <xdr:rowOff>13208</xdr:rowOff>
    </xdr:to>
    <xdr:cxnSp macro="">
      <xdr:nvCxnSpPr>
        <xdr:cNvPr id="737" name="直線コネクタ 736"/>
        <xdr:cNvCxnSpPr/>
      </xdr:nvCxnSpPr>
      <xdr:spPr>
        <a:xfrm flipV="1">
          <a:off x="18656300" y="611473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103759</xdr:rowOff>
    </xdr:from>
    <xdr:to>
      <xdr:col>116</xdr:col>
      <xdr:colOff>114300</xdr:colOff>
      <xdr:row>37</xdr:row>
      <xdr:rowOff>33909</xdr:rowOff>
    </xdr:to>
    <xdr:sp macro="" textlink="">
      <xdr:nvSpPr>
        <xdr:cNvPr id="747" name="楕円 746"/>
        <xdr:cNvSpPr/>
      </xdr:nvSpPr>
      <xdr:spPr>
        <a:xfrm>
          <a:off x="221107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82186</xdr:rowOff>
    </xdr:from>
    <xdr:ext cx="469744" cy="259045"/>
    <xdr:sp macro="" textlink="">
      <xdr:nvSpPr>
        <xdr:cNvPr id="748" name="投資及び出資金該当値テキスト"/>
        <xdr:cNvSpPr txBox="1"/>
      </xdr:nvSpPr>
      <xdr:spPr>
        <a:xfrm>
          <a:off x="22212300"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93472</xdr:rowOff>
    </xdr:from>
    <xdr:to>
      <xdr:col>112</xdr:col>
      <xdr:colOff>38100</xdr:colOff>
      <xdr:row>37</xdr:row>
      <xdr:rowOff>23622</xdr:rowOff>
    </xdr:to>
    <xdr:sp macro="" textlink="">
      <xdr:nvSpPr>
        <xdr:cNvPr id="749" name="楕円 748"/>
        <xdr:cNvSpPr/>
      </xdr:nvSpPr>
      <xdr:spPr>
        <a:xfrm>
          <a:off x="21272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50" name="テキスト ボックス 749"/>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12509</xdr:rowOff>
    </xdr:from>
    <xdr:to>
      <xdr:col>107</xdr:col>
      <xdr:colOff>101600</xdr:colOff>
      <xdr:row>36</xdr:row>
      <xdr:rowOff>114109</xdr:rowOff>
    </xdr:to>
    <xdr:sp macro="" textlink="">
      <xdr:nvSpPr>
        <xdr:cNvPr id="751" name="楕円 750"/>
        <xdr:cNvSpPr/>
      </xdr:nvSpPr>
      <xdr:spPr>
        <a:xfrm>
          <a:off x="20383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105236</xdr:rowOff>
    </xdr:from>
    <xdr:ext cx="469744" cy="259045"/>
    <xdr:sp macro="" textlink="">
      <xdr:nvSpPr>
        <xdr:cNvPr id="752" name="テキスト ボックス 751"/>
        <xdr:cNvSpPr txBox="1"/>
      </xdr:nvSpPr>
      <xdr:spPr>
        <a:xfrm>
          <a:off x="20199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63183</xdr:rowOff>
    </xdr:from>
    <xdr:to>
      <xdr:col>102</xdr:col>
      <xdr:colOff>165100</xdr:colOff>
      <xdr:row>35</xdr:row>
      <xdr:rowOff>164783</xdr:rowOff>
    </xdr:to>
    <xdr:sp macro="" textlink="">
      <xdr:nvSpPr>
        <xdr:cNvPr id="753" name="楕円 752"/>
        <xdr:cNvSpPr/>
      </xdr:nvSpPr>
      <xdr:spPr>
        <a:xfrm>
          <a:off x="19494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155910</xdr:rowOff>
    </xdr:from>
    <xdr:ext cx="469744" cy="259045"/>
    <xdr:sp macro="" textlink="">
      <xdr:nvSpPr>
        <xdr:cNvPr id="754" name="テキスト ボックス 753"/>
        <xdr:cNvSpPr txBox="1"/>
      </xdr:nvSpPr>
      <xdr:spPr>
        <a:xfrm>
          <a:off x="19310428" y="6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133858</xdr:rowOff>
    </xdr:from>
    <xdr:to>
      <xdr:col>98</xdr:col>
      <xdr:colOff>38100</xdr:colOff>
      <xdr:row>36</xdr:row>
      <xdr:rowOff>64008</xdr:rowOff>
    </xdr:to>
    <xdr:sp macro="" textlink="">
      <xdr:nvSpPr>
        <xdr:cNvPr id="755" name="楕円 754"/>
        <xdr:cNvSpPr/>
      </xdr:nvSpPr>
      <xdr:spPr>
        <a:xfrm>
          <a:off x="18605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55135</xdr:rowOff>
    </xdr:from>
    <xdr:ext cx="469744" cy="259045"/>
    <xdr:sp macro="" textlink="">
      <xdr:nvSpPr>
        <xdr:cNvPr id="756" name="テキスト ボックス 755"/>
        <xdr:cNvSpPr txBox="1"/>
      </xdr:nvSpPr>
      <xdr:spPr>
        <a:xfrm>
          <a:off x="18421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83007</xdr:rowOff>
    </xdr:from>
    <xdr:to>
      <xdr:col>116</xdr:col>
      <xdr:colOff>62864</xdr:colOff>
      <xdr:row>59</xdr:row>
      <xdr:rowOff>37040</xdr:rowOff>
    </xdr:to>
    <xdr:cxnSp macro="">
      <xdr:nvCxnSpPr>
        <xdr:cNvPr id="780" name="直線コネクタ 779"/>
        <xdr:cNvCxnSpPr/>
      </xdr:nvCxnSpPr>
      <xdr:spPr>
        <a:xfrm flipV="1">
          <a:off x="22159595" y="8998407"/>
          <a:ext cx="1269" cy="11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40867</xdr:rowOff>
    </xdr:from>
    <xdr:ext cx="378565" cy="259045"/>
    <xdr:sp macro="" textlink="">
      <xdr:nvSpPr>
        <xdr:cNvPr id="781" name="貸付金最小値テキスト"/>
        <xdr:cNvSpPr txBox="1"/>
      </xdr:nvSpPr>
      <xdr:spPr>
        <a:xfrm>
          <a:off x="22212300" y="101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37040</xdr:rowOff>
    </xdr:from>
    <xdr:to>
      <xdr:col>116</xdr:col>
      <xdr:colOff>152400</xdr:colOff>
      <xdr:row>59</xdr:row>
      <xdr:rowOff>37040</xdr:rowOff>
    </xdr:to>
    <xdr:cxnSp macro="">
      <xdr:nvCxnSpPr>
        <xdr:cNvPr id="782" name="直線コネクタ 781"/>
        <xdr:cNvCxnSpPr/>
      </xdr:nvCxnSpPr>
      <xdr:spPr>
        <a:xfrm>
          <a:off x="22072600" y="1015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29684</xdr:rowOff>
    </xdr:from>
    <xdr:ext cx="534377" cy="259045"/>
    <xdr:sp macro="" textlink="">
      <xdr:nvSpPr>
        <xdr:cNvPr id="783" name="貸付金最大値テキスト"/>
        <xdr:cNvSpPr txBox="1"/>
      </xdr:nvSpPr>
      <xdr:spPr>
        <a:xfrm>
          <a:off x="22212300" y="87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83007</xdr:rowOff>
    </xdr:from>
    <xdr:to>
      <xdr:col>116</xdr:col>
      <xdr:colOff>152400</xdr:colOff>
      <xdr:row>52</xdr:row>
      <xdr:rowOff>83007</xdr:rowOff>
    </xdr:to>
    <xdr:cxnSp macro="">
      <xdr:nvCxnSpPr>
        <xdr:cNvPr id="784" name="直線コネクタ 783"/>
        <xdr:cNvCxnSpPr/>
      </xdr:nvCxnSpPr>
      <xdr:spPr>
        <a:xfrm>
          <a:off x="22072600" y="899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10884</xdr:rowOff>
    </xdr:from>
    <xdr:to>
      <xdr:col>116</xdr:col>
      <xdr:colOff>63500</xdr:colOff>
      <xdr:row>52</xdr:row>
      <xdr:rowOff>83007</xdr:rowOff>
    </xdr:to>
    <xdr:cxnSp macro="">
      <xdr:nvCxnSpPr>
        <xdr:cNvPr id="785" name="直線コネクタ 784"/>
        <xdr:cNvCxnSpPr/>
      </xdr:nvCxnSpPr>
      <xdr:spPr>
        <a:xfrm>
          <a:off x="21323300" y="8926284"/>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46105</xdr:rowOff>
    </xdr:from>
    <xdr:ext cx="534377" cy="259045"/>
    <xdr:sp macro="" textlink="">
      <xdr:nvSpPr>
        <xdr:cNvPr id="786" name="貸付金平均値テキスト"/>
        <xdr:cNvSpPr txBox="1"/>
      </xdr:nvSpPr>
      <xdr:spPr>
        <a:xfrm>
          <a:off x="22212300" y="964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67678</xdr:rowOff>
    </xdr:from>
    <xdr:to>
      <xdr:col>116</xdr:col>
      <xdr:colOff>114300</xdr:colOff>
      <xdr:row>56</xdr:row>
      <xdr:rowOff>169278</xdr:rowOff>
    </xdr:to>
    <xdr:sp macro="" textlink="">
      <xdr:nvSpPr>
        <xdr:cNvPr id="787" name="フローチャート: 判断 786"/>
        <xdr:cNvSpPr/>
      </xdr:nvSpPr>
      <xdr:spPr>
        <a:xfrm>
          <a:off x="22110700" y="966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52356</xdr:rowOff>
    </xdr:from>
    <xdr:to>
      <xdr:col>111</xdr:col>
      <xdr:colOff>177800</xdr:colOff>
      <xdr:row>52</xdr:row>
      <xdr:rowOff>10884</xdr:rowOff>
    </xdr:to>
    <xdr:cxnSp macro="">
      <xdr:nvCxnSpPr>
        <xdr:cNvPr id="788" name="直線コネクタ 787"/>
        <xdr:cNvCxnSpPr/>
      </xdr:nvCxnSpPr>
      <xdr:spPr>
        <a:xfrm>
          <a:off x="20434300" y="8796306"/>
          <a:ext cx="889000" cy="1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42990</xdr:rowOff>
    </xdr:from>
    <xdr:to>
      <xdr:col>112</xdr:col>
      <xdr:colOff>38100</xdr:colOff>
      <xdr:row>56</xdr:row>
      <xdr:rowOff>144590</xdr:rowOff>
    </xdr:to>
    <xdr:sp macro="" textlink="">
      <xdr:nvSpPr>
        <xdr:cNvPr id="789" name="フローチャート: 判断 788"/>
        <xdr:cNvSpPr/>
      </xdr:nvSpPr>
      <xdr:spPr>
        <a:xfrm>
          <a:off x="212725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135717</xdr:rowOff>
    </xdr:from>
    <xdr:ext cx="534377" cy="259045"/>
    <xdr:sp macro="" textlink="">
      <xdr:nvSpPr>
        <xdr:cNvPr id="790" name="テキスト ボックス 789"/>
        <xdr:cNvSpPr txBox="1"/>
      </xdr:nvSpPr>
      <xdr:spPr>
        <a:xfrm>
          <a:off x="21056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100876</xdr:rowOff>
    </xdr:from>
    <xdr:to>
      <xdr:col>107</xdr:col>
      <xdr:colOff>50800</xdr:colOff>
      <xdr:row>51</xdr:row>
      <xdr:rowOff>52356</xdr:rowOff>
    </xdr:to>
    <xdr:cxnSp macro="">
      <xdr:nvCxnSpPr>
        <xdr:cNvPr id="791" name="直線コネクタ 790"/>
        <xdr:cNvCxnSpPr/>
      </xdr:nvCxnSpPr>
      <xdr:spPr>
        <a:xfrm>
          <a:off x="19545300" y="8673376"/>
          <a:ext cx="889000" cy="1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11081</xdr:rowOff>
    </xdr:from>
    <xdr:to>
      <xdr:col>107</xdr:col>
      <xdr:colOff>101600</xdr:colOff>
      <xdr:row>56</xdr:row>
      <xdr:rowOff>112681</xdr:rowOff>
    </xdr:to>
    <xdr:sp macro="" textlink="">
      <xdr:nvSpPr>
        <xdr:cNvPr id="792" name="フローチャート: 判断 791"/>
        <xdr:cNvSpPr/>
      </xdr:nvSpPr>
      <xdr:spPr>
        <a:xfrm>
          <a:off x="20383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103808</xdr:rowOff>
    </xdr:from>
    <xdr:ext cx="534377" cy="259045"/>
    <xdr:sp macro="" textlink="">
      <xdr:nvSpPr>
        <xdr:cNvPr id="793" name="テキスト ボックス 792"/>
        <xdr:cNvSpPr txBox="1"/>
      </xdr:nvSpPr>
      <xdr:spPr>
        <a:xfrm>
          <a:off x="20167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167037</xdr:rowOff>
    </xdr:from>
    <xdr:to>
      <xdr:col>102</xdr:col>
      <xdr:colOff>114300</xdr:colOff>
      <xdr:row>50</xdr:row>
      <xdr:rowOff>100876</xdr:rowOff>
    </xdr:to>
    <xdr:cxnSp macro="">
      <xdr:nvCxnSpPr>
        <xdr:cNvPr id="794" name="直線コネクタ 793"/>
        <xdr:cNvCxnSpPr/>
      </xdr:nvCxnSpPr>
      <xdr:spPr>
        <a:xfrm>
          <a:off x="18656300" y="8568087"/>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131896</xdr:rowOff>
    </xdr:from>
    <xdr:to>
      <xdr:col>102</xdr:col>
      <xdr:colOff>165100</xdr:colOff>
      <xdr:row>56</xdr:row>
      <xdr:rowOff>62046</xdr:rowOff>
    </xdr:to>
    <xdr:sp macro="" textlink="">
      <xdr:nvSpPr>
        <xdr:cNvPr id="795" name="フローチャート: 判断 794"/>
        <xdr:cNvSpPr/>
      </xdr:nvSpPr>
      <xdr:spPr>
        <a:xfrm>
          <a:off x="19494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53173</xdr:rowOff>
    </xdr:from>
    <xdr:ext cx="534377" cy="259045"/>
    <xdr:sp macro="" textlink="">
      <xdr:nvSpPr>
        <xdr:cNvPr id="796" name="テキスト ボックス 795"/>
        <xdr:cNvSpPr txBox="1"/>
      </xdr:nvSpPr>
      <xdr:spPr>
        <a:xfrm>
          <a:off x="19278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84919</xdr:rowOff>
    </xdr:from>
    <xdr:to>
      <xdr:col>98</xdr:col>
      <xdr:colOff>38100</xdr:colOff>
      <xdr:row>56</xdr:row>
      <xdr:rowOff>15069</xdr:rowOff>
    </xdr:to>
    <xdr:sp macro="" textlink="">
      <xdr:nvSpPr>
        <xdr:cNvPr id="797" name="フローチャート: 判断 796"/>
        <xdr:cNvSpPr/>
      </xdr:nvSpPr>
      <xdr:spPr>
        <a:xfrm>
          <a:off x="18605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6196</xdr:rowOff>
    </xdr:from>
    <xdr:ext cx="534377" cy="259045"/>
    <xdr:sp macro="" textlink="">
      <xdr:nvSpPr>
        <xdr:cNvPr id="798" name="テキスト ボックス 797"/>
        <xdr:cNvSpPr txBox="1"/>
      </xdr:nvSpPr>
      <xdr:spPr>
        <a:xfrm>
          <a:off x="18389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32207</xdr:rowOff>
    </xdr:from>
    <xdr:to>
      <xdr:col>116</xdr:col>
      <xdr:colOff>114300</xdr:colOff>
      <xdr:row>52</xdr:row>
      <xdr:rowOff>133807</xdr:rowOff>
    </xdr:to>
    <xdr:sp macro="" textlink="">
      <xdr:nvSpPr>
        <xdr:cNvPr id="804" name="楕円 803"/>
        <xdr:cNvSpPr/>
      </xdr:nvSpPr>
      <xdr:spPr>
        <a:xfrm>
          <a:off x="22110700" y="89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156684</xdr:rowOff>
    </xdr:from>
    <xdr:ext cx="534377" cy="259045"/>
    <xdr:sp macro="" textlink="">
      <xdr:nvSpPr>
        <xdr:cNvPr id="805" name="貸付金該当値テキスト"/>
        <xdr:cNvSpPr txBox="1"/>
      </xdr:nvSpPr>
      <xdr:spPr>
        <a:xfrm>
          <a:off x="22212300" y="89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131534</xdr:rowOff>
    </xdr:from>
    <xdr:to>
      <xdr:col>112</xdr:col>
      <xdr:colOff>38100</xdr:colOff>
      <xdr:row>52</xdr:row>
      <xdr:rowOff>61684</xdr:rowOff>
    </xdr:to>
    <xdr:sp macro="" textlink="">
      <xdr:nvSpPr>
        <xdr:cNvPr id="806" name="楕円 805"/>
        <xdr:cNvSpPr/>
      </xdr:nvSpPr>
      <xdr:spPr>
        <a:xfrm>
          <a:off x="21272500" y="88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78211</xdr:rowOff>
    </xdr:from>
    <xdr:ext cx="534377" cy="259045"/>
    <xdr:sp macro="" textlink="">
      <xdr:nvSpPr>
        <xdr:cNvPr id="807" name="テキスト ボックス 806"/>
        <xdr:cNvSpPr txBox="1"/>
      </xdr:nvSpPr>
      <xdr:spPr>
        <a:xfrm>
          <a:off x="21056111" y="86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1556</xdr:rowOff>
    </xdr:from>
    <xdr:to>
      <xdr:col>107</xdr:col>
      <xdr:colOff>101600</xdr:colOff>
      <xdr:row>51</xdr:row>
      <xdr:rowOff>103156</xdr:rowOff>
    </xdr:to>
    <xdr:sp macro="" textlink="">
      <xdr:nvSpPr>
        <xdr:cNvPr id="808" name="楕円 807"/>
        <xdr:cNvSpPr/>
      </xdr:nvSpPr>
      <xdr:spPr>
        <a:xfrm>
          <a:off x="20383500" y="87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119683</xdr:rowOff>
    </xdr:from>
    <xdr:ext cx="534377" cy="259045"/>
    <xdr:sp macro="" textlink="">
      <xdr:nvSpPr>
        <xdr:cNvPr id="809" name="テキスト ボックス 808"/>
        <xdr:cNvSpPr txBox="1"/>
      </xdr:nvSpPr>
      <xdr:spPr>
        <a:xfrm>
          <a:off x="20167111" y="85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50076</xdr:rowOff>
    </xdr:from>
    <xdr:to>
      <xdr:col>102</xdr:col>
      <xdr:colOff>165100</xdr:colOff>
      <xdr:row>50</xdr:row>
      <xdr:rowOff>151676</xdr:rowOff>
    </xdr:to>
    <xdr:sp macro="" textlink="">
      <xdr:nvSpPr>
        <xdr:cNvPr id="810" name="楕円 809"/>
        <xdr:cNvSpPr/>
      </xdr:nvSpPr>
      <xdr:spPr>
        <a:xfrm>
          <a:off x="19494500" y="86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168203</xdr:rowOff>
    </xdr:from>
    <xdr:ext cx="534377" cy="259045"/>
    <xdr:sp macro="" textlink="">
      <xdr:nvSpPr>
        <xdr:cNvPr id="811" name="テキスト ボックス 810"/>
        <xdr:cNvSpPr txBox="1"/>
      </xdr:nvSpPr>
      <xdr:spPr>
        <a:xfrm>
          <a:off x="19278111" y="83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116237</xdr:rowOff>
    </xdr:from>
    <xdr:to>
      <xdr:col>98</xdr:col>
      <xdr:colOff>38100</xdr:colOff>
      <xdr:row>50</xdr:row>
      <xdr:rowOff>46387</xdr:rowOff>
    </xdr:to>
    <xdr:sp macro="" textlink="">
      <xdr:nvSpPr>
        <xdr:cNvPr id="812" name="楕円 811"/>
        <xdr:cNvSpPr/>
      </xdr:nvSpPr>
      <xdr:spPr>
        <a:xfrm>
          <a:off x="18605500" y="85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62914</xdr:rowOff>
    </xdr:from>
    <xdr:ext cx="534377" cy="259045"/>
    <xdr:sp macro="" textlink="">
      <xdr:nvSpPr>
        <xdr:cNvPr id="813" name="テキスト ボックス 812"/>
        <xdr:cNvSpPr txBox="1"/>
      </xdr:nvSpPr>
      <xdr:spPr>
        <a:xfrm>
          <a:off x="18389111" y="82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6" name="直線コネクタ 835"/>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7"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8" name="直線コネクタ 837"/>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9"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40" name="直線コネクタ 839"/>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66136</xdr:rowOff>
    </xdr:from>
    <xdr:to>
      <xdr:col>116</xdr:col>
      <xdr:colOff>63500</xdr:colOff>
      <xdr:row>75</xdr:row>
      <xdr:rowOff>5741</xdr:rowOff>
    </xdr:to>
    <xdr:cxnSp macro="">
      <xdr:nvCxnSpPr>
        <xdr:cNvPr id="841" name="直線コネクタ 840"/>
        <xdr:cNvCxnSpPr/>
      </xdr:nvCxnSpPr>
      <xdr:spPr>
        <a:xfrm flipV="1">
          <a:off x="21323300" y="12753436"/>
          <a:ext cx="8382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2" name="繰出金平均値テキスト"/>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3" name="フローチャート: 判断 842"/>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115651</xdr:rowOff>
    </xdr:from>
    <xdr:to>
      <xdr:col>111</xdr:col>
      <xdr:colOff>177800</xdr:colOff>
      <xdr:row>75</xdr:row>
      <xdr:rowOff>5741</xdr:rowOff>
    </xdr:to>
    <xdr:cxnSp macro="">
      <xdr:nvCxnSpPr>
        <xdr:cNvPr id="844" name="直線コネクタ 843"/>
        <xdr:cNvCxnSpPr/>
      </xdr:nvCxnSpPr>
      <xdr:spPr>
        <a:xfrm>
          <a:off x="20434300" y="12802951"/>
          <a:ext cx="8890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5" name="フローチャート: 判断 844"/>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6" name="テキスト ボックス 845"/>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115651</xdr:rowOff>
    </xdr:from>
    <xdr:to>
      <xdr:col>107</xdr:col>
      <xdr:colOff>50800</xdr:colOff>
      <xdr:row>75</xdr:row>
      <xdr:rowOff>47026</xdr:rowOff>
    </xdr:to>
    <xdr:cxnSp macro="">
      <xdr:nvCxnSpPr>
        <xdr:cNvPr id="847" name="直線コネクタ 846"/>
        <xdr:cNvCxnSpPr/>
      </xdr:nvCxnSpPr>
      <xdr:spPr>
        <a:xfrm flipV="1">
          <a:off x="19545300" y="12802951"/>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8" name="フローチャート: 判断 847"/>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9" name="テキスト ボックス 848"/>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47026</xdr:rowOff>
    </xdr:from>
    <xdr:to>
      <xdr:col>102</xdr:col>
      <xdr:colOff>114300</xdr:colOff>
      <xdr:row>75</xdr:row>
      <xdr:rowOff>87305</xdr:rowOff>
    </xdr:to>
    <xdr:cxnSp macro="">
      <xdr:nvCxnSpPr>
        <xdr:cNvPr id="850" name="直線コネクタ 849"/>
        <xdr:cNvCxnSpPr/>
      </xdr:nvCxnSpPr>
      <xdr:spPr>
        <a:xfrm flipV="1">
          <a:off x="18656300" y="12905776"/>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51" name="フローチャート: 判断 850"/>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52" name="テキスト ボックス 851"/>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3" name="フローチャート: 判断 852"/>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150765</xdr:rowOff>
    </xdr:from>
    <xdr:ext cx="534377" cy="259045"/>
    <xdr:sp macro="" textlink="">
      <xdr:nvSpPr>
        <xdr:cNvPr id="854" name="テキスト ボックス 853"/>
        <xdr:cNvSpPr txBox="1"/>
      </xdr:nvSpPr>
      <xdr:spPr>
        <a:xfrm>
          <a:off x="18389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15336</xdr:rowOff>
    </xdr:from>
    <xdr:to>
      <xdr:col>116</xdr:col>
      <xdr:colOff>114300</xdr:colOff>
      <xdr:row>74</xdr:row>
      <xdr:rowOff>116936</xdr:rowOff>
    </xdr:to>
    <xdr:sp macro="" textlink="">
      <xdr:nvSpPr>
        <xdr:cNvPr id="860" name="楕円 859"/>
        <xdr:cNvSpPr/>
      </xdr:nvSpPr>
      <xdr:spPr>
        <a:xfrm>
          <a:off x="22110700" y="127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38213</xdr:rowOff>
    </xdr:from>
    <xdr:ext cx="534377" cy="259045"/>
    <xdr:sp macro="" textlink="">
      <xdr:nvSpPr>
        <xdr:cNvPr id="861" name="繰出金該当値テキスト"/>
        <xdr:cNvSpPr txBox="1"/>
      </xdr:nvSpPr>
      <xdr:spPr>
        <a:xfrm>
          <a:off x="22212300" y="12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126391</xdr:rowOff>
    </xdr:from>
    <xdr:to>
      <xdr:col>112</xdr:col>
      <xdr:colOff>38100</xdr:colOff>
      <xdr:row>75</xdr:row>
      <xdr:rowOff>56541</xdr:rowOff>
    </xdr:to>
    <xdr:sp macro="" textlink="">
      <xdr:nvSpPr>
        <xdr:cNvPr id="862" name="楕円 861"/>
        <xdr:cNvSpPr/>
      </xdr:nvSpPr>
      <xdr:spPr>
        <a:xfrm>
          <a:off x="21272500" y="12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47668</xdr:rowOff>
    </xdr:from>
    <xdr:ext cx="534377" cy="259045"/>
    <xdr:sp macro="" textlink="">
      <xdr:nvSpPr>
        <xdr:cNvPr id="863" name="テキスト ボックス 862"/>
        <xdr:cNvSpPr txBox="1"/>
      </xdr:nvSpPr>
      <xdr:spPr>
        <a:xfrm>
          <a:off x="21056111" y="129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64851</xdr:rowOff>
    </xdr:from>
    <xdr:to>
      <xdr:col>107</xdr:col>
      <xdr:colOff>101600</xdr:colOff>
      <xdr:row>74</xdr:row>
      <xdr:rowOff>166451</xdr:rowOff>
    </xdr:to>
    <xdr:sp macro="" textlink="">
      <xdr:nvSpPr>
        <xdr:cNvPr id="864" name="楕円 863"/>
        <xdr:cNvSpPr/>
      </xdr:nvSpPr>
      <xdr:spPr>
        <a:xfrm>
          <a:off x="20383500" y="127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157578</xdr:rowOff>
    </xdr:from>
    <xdr:ext cx="534377" cy="259045"/>
    <xdr:sp macro="" textlink="">
      <xdr:nvSpPr>
        <xdr:cNvPr id="865" name="テキスト ボックス 864"/>
        <xdr:cNvSpPr txBox="1"/>
      </xdr:nvSpPr>
      <xdr:spPr>
        <a:xfrm>
          <a:off x="20167111" y="128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167676</xdr:rowOff>
    </xdr:from>
    <xdr:to>
      <xdr:col>102</xdr:col>
      <xdr:colOff>165100</xdr:colOff>
      <xdr:row>75</xdr:row>
      <xdr:rowOff>97826</xdr:rowOff>
    </xdr:to>
    <xdr:sp macro="" textlink="">
      <xdr:nvSpPr>
        <xdr:cNvPr id="866" name="楕円 865"/>
        <xdr:cNvSpPr/>
      </xdr:nvSpPr>
      <xdr:spPr>
        <a:xfrm>
          <a:off x="194945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114353</xdr:rowOff>
    </xdr:from>
    <xdr:ext cx="534377" cy="259045"/>
    <xdr:sp macro="" textlink="">
      <xdr:nvSpPr>
        <xdr:cNvPr id="867" name="テキスト ボックス 866"/>
        <xdr:cNvSpPr txBox="1"/>
      </xdr:nvSpPr>
      <xdr:spPr>
        <a:xfrm>
          <a:off x="19278111" y="12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36505</xdr:rowOff>
    </xdr:from>
    <xdr:to>
      <xdr:col>98</xdr:col>
      <xdr:colOff>38100</xdr:colOff>
      <xdr:row>75</xdr:row>
      <xdr:rowOff>138105</xdr:rowOff>
    </xdr:to>
    <xdr:sp macro="" textlink="">
      <xdr:nvSpPr>
        <xdr:cNvPr id="868" name="楕円 867"/>
        <xdr:cNvSpPr/>
      </xdr:nvSpPr>
      <xdr:spPr>
        <a:xfrm>
          <a:off x="18605500" y="12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154632</xdr:rowOff>
    </xdr:from>
    <xdr:ext cx="534377" cy="259045"/>
    <xdr:sp macro="" textlink="">
      <xdr:nvSpPr>
        <xdr:cNvPr id="869" name="テキスト ボックス 868"/>
        <xdr:cNvSpPr txBox="1"/>
      </xdr:nvSpPr>
      <xdr:spPr>
        <a:xfrm>
          <a:off x="18389111" y="126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baseline="0">
              <a:latin typeface="ＭＳ Ｐゴシック" panose="020B0600070205080204" pitchFamily="50" charset="-128"/>
              <a:ea typeface="ＭＳ Ｐゴシック" panose="020B0600070205080204" pitchFamily="50" charset="-128"/>
            </a:rPr>
            <a:t>558,996</a:t>
          </a:r>
          <a:r>
            <a:rPr kumimoji="1" lang="ja-JP" altLang="en-US" sz="1100" baseline="0">
              <a:latin typeface="ＭＳ Ｐゴシック" panose="020B0600070205080204" pitchFamily="50" charset="-128"/>
              <a:ea typeface="ＭＳ Ｐゴシック" panose="020B0600070205080204" pitchFamily="50" charset="-128"/>
            </a:rPr>
            <a:t>円となっている。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・類似団体平均と比較して特徴的なのは，人件費は低い水準にあり，物件費が高い水準にあることである。これは，退職手当の段階的引き下げ（Ｈ</a:t>
          </a:r>
          <a:r>
            <a:rPr kumimoji="1" lang="en-US" altLang="ja-JP" sz="1100" baseline="0">
              <a:latin typeface="ＭＳ Ｐゴシック" panose="020B0600070205080204" pitchFamily="50" charset="-128"/>
              <a:ea typeface="ＭＳ Ｐゴシック" panose="020B0600070205080204" pitchFamily="50" charset="-128"/>
            </a:rPr>
            <a:t>25</a:t>
          </a:r>
          <a:r>
            <a:rPr kumimoji="1" lang="ja-JP" altLang="en-US" sz="1100" baseline="0">
              <a:latin typeface="ＭＳ Ｐゴシック" panose="020B0600070205080204" pitchFamily="50" charset="-128"/>
              <a:ea typeface="ＭＳ Ｐゴシック" panose="020B0600070205080204" pitchFamily="50" charset="-128"/>
            </a:rPr>
            <a:t>・Ｈ</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で段階的に実施し，平均で</a:t>
          </a:r>
          <a:r>
            <a:rPr kumimoji="1" lang="en-US" altLang="ja-JP" sz="1100" baseline="0">
              <a:latin typeface="ＭＳ Ｐゴシック" panose="020B0600070205080204" pitchFamily="50" charset="-128"/>
              <a:ea typeface="ＭＳ Ｐゴシック" panose="020B0600070205080204" pitchFamily="50" charset="-128"/>
            </a:rPr>
            <a:t>15.4</a:t>
          </a:r>
          <a:r>
            <a:rPr kumimoji="1" lang="ja-JP" altLang="en-US" sz="1100" baseline="0">
              <a:latin typeface="ＭＳ Ｐゴシック" panose="020B0600070205080204" pitchFamily="50" charset="-128"/>
              <a:ea typeface="ＭＳ Ｐゴシック" panose="020B0600070205080204" pitchFamily="50" charset="-128"/>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年度決算では類似団体平均より</a:t>
          </a:r>
          <a:r>
            <a:rPr kumimoji="1" lang="en-US" altLang="ja-JP" sz="1100" baseline="0">
              <a:latin typeface="ＭＳ Ｐゴシック" panose="020B0600070205080204" pitchFamily="50" charset="-128"/>
              <a:ea typeface="ＭＳ Ｐゴシック" panose="020B0600070205080204" pitchFamily="50" charset="-128"/>
            </a:rPr>
            <a:t>6,319</a:t>
          </a:r>
          <a:r>
            <a:rPr kumimoji="1" lang="ja-JP" altLang="en-US" sz="1100" baseline="0">
              <a:latin typeface="ＭＳ Ｐゴシック" panose="020B0600070205080204" pitchFamily="50" charset="-128"/>
              <a:ea typeface="ＭＳ Ｐゴシック" panose="020B0600070205080204" pitchFamily="50" charset="-128"/>
            </a:rPr>
            <a:t>円低い。その他，類似団体平均と比較して高い水準にある貸付金に関しては，本市において，中小企業者や開業を計画する者を対象に長期・低利の事業資金を利用できる商工金融資金制度を設けていることが要因である。また，普通建設事業費のうち，更新整備の住民一人当たりのコストが高いのは，高度経済成長期や政令市移行期の行政需要が拡大した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年代から</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かけて集中的に整備した公共施設等の老朽化が進行し，施設改修等の経費が増加していることが要因のひとつであると考えられる。公共施設等の老朽化については，市有施設を安全・安心に維持し，良質な公共サービスを持続的に提供していくため，「福岡市アセットマネジメント基本計画」や「官民協働事業（ＰＰＰ）への取組方針」に基づく取組みを推進していく。</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義務的経費は，住民一人当たりのコストは</a:t>
          </a:r>
          <a:r>
            <a:rPr kumimoji="1" lang="en-US" altLang="ja-JP" sz="1100">
              <a:latin typeface="ＭＳ Ｐゴシック" panose="020B0600070205080204" pitchFamily="50" charset="-128"/>
              <a:ea typeface="ＭＳ Ｐゴシック" panose="020B0600070205080204" pitchFamily="50" charset="-128"/>
            </a:rPr>
            <a:t>297,050</a:t>
          </a:r>
          <a:r>
            <a:rPr kumimoji="1" lang="ja-JP" altLang="en-US" sz="1100">
              <a:latin typeface="ＭＳ Ｐゴシック" panose="020B0600070205080204" pitchFamily="50" charset="-128"/>
              <a:ea typeface="ＭＳ Ｐゴシック" panose="020B0600070205080204" pitchFamily="50" charset="-128"/>
            </a:rPr>
            <a:t>円となっており，類似団体平均を</a:t>
          </a:r>
          <a:r>
            <a:rPr kumimoji="1" lang="en-US" altLang="ja-JP" sz="1100">
              <a:latin typeface="ＭＳ Ｐゴシック" panose="020B0600070205080204" pitchFamily="50" charset="-128"/>
              <a:ea typeface="ＭＳ Ｐゴシック" panose="020B0600070205080204" pitchFamily="50" charset="-128"/>
            </a:rPr>
            <a:t>4,526</a:t>
          </a:r>
          <a:r>
            <a:rPr kumimoji="1" lang="ja-JP" altLang="en-US" sz="1100">
              <a:latin typeface="ＭＳ Ｐゴシック" panose="020B0600070205080204" pitchFamily="50" charset="-128"/>
              <a:ea typeface="ＭＳ Ｐゴシック" panose="020B0600070205080204" pitchFamily="50" charset="-128"/>
            </a:rPr>
            <a:t>円上回っているが，そのうち大きな要因は公債費である。今後の公債費の見込みとしては，市債発行額の抑制により中長期的には減少していくものの，当面は</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で高止まりすると見込んでおり，義務的経費全体でもさらなる増加が見込まれる。義務的経費の増嵩は，財政運営を硬直化させることにより，他の必要な施策の推進を阻害する要因となるため，引き続き，適切な人員管理による人件費の抑制や市債発行額の抑制による中長期的な公債費の縮減を図ることなどにより，柔軟な財政構造の確保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126637</xdr:rowOff>
    </xdr:from>
    <xdr:to>
      <xdr:col>24</xdr:col>
      <xdr:colOff>63500</xdr:colOff>
      <xdr:row>35</xdr:row>
      <xdr:rowOff>147864</xdr:rowOff>
    </xdr:to>
    <xdr:cxnSp macro="">
      <xdr:nvCxnSpPr>
        <xdr:cNvPr id="63" name="直線コネクタ 62"/>
        <xdr:cNvCxnSpPr/>
      </xdr:nvCxnSpPr>
      <xdr:spPr>
        <a:xfrm>
          <a:off x="3797300" y="612738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51526</xdr:rowOff>
    </xdr:from>
    <xdr:to>
      <xdr:col>19</xdr:col>
      <xdr:colOff>177800</xdr:colOff>
      <xdr:row>35</xdr:row>
      <xdr:rowOff>126637</xdr:rowOff>
    </xdr:to>
    <xdr:cxnSp macro="">
      <xdr:nvCxnSpPr>
        <xdr:cNvPr id="66" name="直線コネクタ 65"/>
        <xdr:cNvCxnSpPr/>
      </xdr:nvCxnSpPr>
      <xdr:spPr>
        <a:xfrm>
          <a:off x="2908300" y="6052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51526</xdr:rowOff>
    </xdr:from>
    <xdr:to>
      <xdr:col>15</xdr:col>
      <xdr:colOff>50800</xdr:colOff>
      <xdr:row>35</xdr:row>
      <xdr:rowOff>100511</xdr:rowOff>
    </xdr:to>
    <xdr:cxnSp macro="">
      <xdr:nvCxnSpPr>
        <xdr:cNvPr id="69" name="直線コネクタ 68"/>
        <xdr:cNvCxnSpPr/>
      </xdr:nvCxnSpPr>
      <xdr:spPr>
        <a:xfrm flipV="1">
          <a:off x="2019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100511</xdr:rowOff>
    </xdr:from>
    <xdr:to>
      <xdr:col>10</xdr:col>
      <xdr:colOff>114300</xdr:colOff>
      <xdr:row>35</xdr:row>
      <xdr:rowOff>157661</xdr:rowOff>
    </xdr:to>
    <xdr:cxnSp macro="">
      <xdr:nvCxnSpPr>
        <xdr:cNvPr id="72" name="直線コネクタ 71"/>
        <xdr:cNvCxnSpPr/>
      </xdr:nvCxnSpPr>
      <xdr:spPr>
        <a:xfrm flipV="1">
          <a:off x="1130300" y="6101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97064</xdr:rowOff>
    </xdr:from>
    <xdr:to>
      <xdr:col>24</xdr:col>
      <xdr:colOff>114300</xdr:colOff>
      <xdr:row>36</xdr:row>
      <xdr:rowOff>27214</xdr:rowOff>
    </xdr:to>
    <xdr:sp macro="" textlink="">
      <xdr:nvSpPr>
        <xdr:cNvPr id="82" name="楕円 81"/>
        <xdr:cNvSpPr/>
      </xdr:nvSpPr>
      <xdr:spPr>
        <a:xfrm>
          <a:off x="45847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119941</xdr:rowOff>
    </xdr:from>
    <xdr:ext cx="469744" cy="259045"/>
    <xdr:sp macro="" textlink="">
      <xdr:nvSpPr>
        <xdr:cNvPr id="83" name="議会費該当値テキスト"/>
        <xdr:cNvSpPr txBox="1"/>
      </xdr:nvSpPr>
      <xdr:spPr>
        <a:xfrm>
          <a:off x="4686300" y="59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75837</xdr:rowOff>
    </xdr:from>
    <xdr:to>
      <xdr:col>20</xdr:col>
      <xdr:colOff>38100</xdr:colOff>
      <xdr:row>36</xdr:row>
      <xdr:rowOff>5987</xdr:rowOff>
    </xdr:to>
    <xdr:sp macro="" textlink="">
      <xdr:nvSpPr>
        <xdr:cNvPr id="84" name="楕円 83"/>
        <xdr:cNvSpPr/>
      </xdr:nvSpPr>
      <xdr:spPr>
        <a:xfrm>
          <a:off x="3746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22514</xdr:rowOff>
    </xdr:from>
    <xdr:ext cx="469744" cy="259045"/>
    <xdr:sp macro="" textlink="">
      <xdr:nvSpPr>
        <xdr:cNvPr id="85" name="テキスト ボックス 84"/>
        <xdr:cNvSpPr txBox="1"/>
      </xdr:nvSpPr>
      <xdr:spPr>
        <a:xfrm>
          <a:off x="3562428" y="5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xdr:rowOff>
    </xdr:from>
    <xdr:to>
      <xdr:col>15</xdr:col>
      <xdr:colOff>101600</xdr:colOff>
      <xdr:row>35</xdr:row>
      <xdr:rowOff>102326</xdr:rowOff>
    </xdr:to>
    <xdr:sp macro="" textlink="">
      <xdr:nvSpPr>
        <xdr:cNvPr id="86" name="楕円 85"/>
        <xdr:cNvSpPr/>
      </xdr:nvSpPr>
      <xdr:spPr>
        <a:xfrm>
          <a:off x="2857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118853</xdr:rowOff>
    </xdr:from>
    <xdr:ext cx="469744" cy="259045"/>
    <xdr:sp macro="" textlink="">
      <xdr:nvSpPr>
        <xdr:cNvPr id="87" name="テキスト ボックス 86"/>
        <xdr:cNvSpPr txBox="1"/>
      </xdr:nvSpPr>
      <xdr:spPr>
        <a:xfrm>
          <a:off x="2673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49711</xdr:rowOff>
    </xdr:from>
    <xdr:to>
      <xdr:col>10</xdr:col>
      <xdr:colOff>165100</xdr:colOff>
      <xdr:row>35</xdr:row>
      <xdr:rowOff>151311</xdr:rowOff>
    </xdr:to>
    <xdr:sp macro="" textlink="">
      <xdr:nvSpPr>
        <xdr:cNvPr id="88" name="楕円 87"/>
        <xdr:cNvSpPr/>
      </xdr:nvSpPr>
      <xdr:spPr>
        <a:xfrm>
          <a:off x="1968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167838</xdr:rowOff>
    </xdr:from>
    <xdr:ext cx="469744" cy="259045"/>
    <xdr:sp macro="" textlink="">
      <xdr:nvSpPr>
        <xdr:cNvPr id="89" name="テキスト ボックス 88"/>
        <xdr:cNvSpPr txBox="1"/>
      </xdr:nvSpPr>
      <xdr:spPr>
        <a:xfrm>
          <a:off x="1784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106861</xdr:rowOff>
    </xdr:from>
    <xdr:to>
      <xdr:col>6</xdr:col>
      <xdr:colOff>38100</xdr:colOff>
      <xdr:row>36</xdr:row>
      <xdr:rowOff>37011</xdr:rowOff>
    </xdr:to>
    <xdr:sp macro="" textlink="">
      <xdr:nvSpPr>
        <xdr:cNvPr id="90" name="楕円 89"/>
        <xdr:cNvSpPr/>
      </xdr:nvSpPr>
      <xdr:spPr>
        <a:xfrm>
          <a:off x="1079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53538</xdr:rowOff>
    </xdr:from>
    <xdr:ext cx="469744" cy="259045"/>
    <xdr:sp macro="" textlink="">
      <xdr:nvSpPr>
        <xdr:cNvPr id="91" name="テキスト ボックス 90"/>
        <xdr:cNvSpPr txBox="1"/>
      </xdr:nvSpPr>
      <xdr:spPr>
        <a:xfrm>
          <a:off x="895428" y="58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40899</xdr:rowOff>
    </xdr:from>
    <xdr:to>
      <xdr:col>24</xdr:col>
      <xdr:colOff>63500</xdr:colOff>
      <xdr:row>56</xdr:row>
      <xdr:rowOff>99603</xdr:rowOff>
    </xdr:to>
    <xdr:cxnSp macro="">
      <xdr:nvCxnSpPr>
        <xdr:cNvPr id="119" name="直線コネクタ 118"/>
        <xdr:cNvCxnSpPr/>
      </xdr:nvCxnSpPr>
      <xdr:spPr>
        <a:xfrm>
          <a:off x="3797300" y="9642099"/>
          <a:ext cx="8382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104542</xdr:rowOff>
    </xdr:from>
    <xdr:to>
      <xdr:col>19</xdr:col>
      <xdr:colOff>177800</xdr:colOff>
      <xdr:row>56</xdr:row>
      <xdr:rowOff>40899</xdr:rowOff>
    </xdr:to>
    <xdr:cxnSp macro="">
      <xdr:nvCxnSpPr>
        <xdr:cNvPr id="122" name="直線コネクタ 121"/>
        <xdr:cNvCxnSpPr/>
      </xdr:nvCxnSpPr>
      <xdr:spPr>
        <a:xfrm>
          <a:off x="2908300" y="9534292"/>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104542</xdr:rowOff>
    </xdr:from>
    <xdr:to>
      <xdr:col>15</xdr:col>
      <xdr:colOff>50800</xdr:colOff>
      <xdr:row>56</xdr:row>
      <xdr:rowOff>13330</xdr:rowOff>
    </xdr:to>
    <xdr:cxnSp macro="">
      <xdr:nvCxnSpPr>
        <xdr:cNvPr id="125" name="直線コネクタ 124"/>
        <xdr:cNvCxnSpPr/>
      </xdr:nvCxnSpPr>
      <xdr:spPr>
        <a:xfrm flipV="1">
          <a:off x="2019300" y="95342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30566</xdr:rowOff>
    </xdr:from>
    <xdr:to>
      <xdr:col>10</xdr:col>
      <xdr:colOff>114300</xdr:colOff>
      <xdr:row>56</xdr:row>
      <xdr:rowOff>13330</xdr:rowOff>
    </xdr:to>
    <xdr:cxnSp macro="">
      <xdr:nvCxnSpPr>
        <xdr:cNvPr id="128" name="直線コネクタ 127"/>
        <xdr:cNvCxnSpPr/>
      </xdr:nvCxnSpPr>
      <xdr:spPr>
        <a:xfrm>
          <a:off x="1130300" y="9460316"/>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48803</xdr:rowOff>
    </xdr:from>
    <xdr:to>
      <xdr:col>24</xdr:col>
      <xdr:colOff>114300</xdr:colOff>
      <xdr:row>56</xdr:row>
      <xdr:rowOff>150403</xdr:rowOff>
    </xdr:to>
    <xdr:sp macro="" textlink="">
      <xdr:nvSpPr>
        <xdr:cNvPr id="138" name="楕円 137"/>
        <xdr:cNvSpPr/>
      </xdr:nvSpPr>
      <xdr:spPr>
        <a:xfrm>
          <a:off x="4584700" y="96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27230</xdr:rowOff>
    </xdr:from>
    <xdr:ext cx="534377" cy="259045"/>
    <xdr:sp macro="" textlink="">
      <xdr:nvSpPr>
        <xdr:cNvPr id="139" name="総務費該当値テキスト"/>
        <xdr:cNvSpPr txBox="1"/>
      </xdr:nvSpPr>
      <xdr:spPr>
        <a:xfrm>
          <a:off x="4686300" y="96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161549</xdr:rowOff>
    </xdr:from>
    <xdr:to>
      <xdr:col>20</xdr:col>
      <xdr:colOff>38100</xdr:colOff>
      <xdr:row>56</xdr:row>
      <xdr:rowOff>91699</xdr:rowOff>
    </xdr:to>
    <xdr:sp macro="" textlink="">
      <xdr:nvSpPr>
        <xdr:cNvPr id="140" name="楕円 139"/>
        <xdr:cNvSpPr/>
      </xdr:nvSpPr>
      <xdr:spPr>
        <a:xfrm>
          <a:off x="3746500" y="9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82826</xdr:rowOff>
    </xdr:from>
    <xdr:ext cx="534377" cy="259045"/>
    <xdr:sp macro="" textlink="">
      <xdr:nvSpPr>
        <xdr:cNvPr id="141" name="テキスト ボックス 140"/>
        <xdr:cNvSpPr txBox="1"/>
      </xdr:nvSpPr>
      <xdr:spPr>
        <a:xfrm>
          <a:off x="3530111" y="96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53742</xdr:rowOff>
    </xdr:from>
    <xdr:to>
      <xdr:col>15</xdr:col>
      <xdr:colOff>101600</xdr:colOff>
      <xdr:row>55</xdr:row>
      <xdr:rowOff>155342</xdr:rowOff>
    </xdr:to>
    <xdr:sp macro="" textlink="">
      <xdr:nvSpPr>
        <xdr:cNvPr id="142" name="楕円 141"/>
        <xdr:cNvSpPr/>
      </xdr:nvSpPr>
      <xdr:spPr>
        <a:xfrm>
          <a:off x="2857500" y="94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146469</xdr:rowOff>
    </xdr:from>
    <xdr:ext cx="534377" cy="259045"/>
    <xdr:sp macro="" textlink="">
      <xdr:nvSpPr>
        <xdr:cNvPr id="143" name="テキスト ボックス 142"/>
        <xdr:cNvSpPr txBox="1"/>
      </xdr:nvSpPr>
      <xdr:spPr>
        <a:xfrm>
          <a:off x="2641111" y="957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133980</xdr:rowOff>
    </xdr:from>
    <xdr:to>
      <xdr:col>10</xdr:col>
      <xdr:colOff>165100</xdr:colOff>
      <xdr:row>56</xdr:row>
      <xdr:rowOff>64130</xdr:rowOff>
    </xdr:to>
    <xdr:sp macro="" textlink="">
      <xdr:nvSpPr>
        <xdr:cNvPr id="144" name="楕円 143"/>
        <xdr:cNvSpPr/>
      </xdr:nvSpPr>
      <xdr:spPr>
        <a:xfrm>
          <a:off x="1968500" y="95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55257</xdr:rowOff>
    </xdr:from>
    <xdr:ext cx="534377" cy="259045"/>
    <xdr:sp macro="" textlink="">
      <xdr:nvSpPr>
        <xdr:cNvPr id="145" name="テキスト ボックス 144"/>
        <xdr:cNvSpPr txBox="1"/>
      </xdr:nvSpPr>
      <xdr:spPr>
        <a:xfrm>
          <a:off x="1752111" y="96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151216</xdr:rowOff>
    </xdr:from>
    <xdr:to>
      <xdr:col>6</xdr:col>
      <xdr:colOff>38100</xdr:colOff>
      <xdr:row>55</xdr:row>
      <xdr:rowOff>81366</xdr:rowOff>
    </xdr:to>
    <xdr:sp macro="" textlink="">
      <xdr:nvSpPr>
        <xdr:cNvPr id="146" name="楕円 145"/>
        <xdr:cNvSpPr/>
      </xdr:nvSpPr>
      <xdr:spPr>
        <a:xfrm>
          <a:off x="1079500" y="94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72493</xdr:rowOff>
    </xdr:from>
    <xdr:ext cx="534377" cy="259045"/>
    <xdr:sp macro="" textlink="">
      <xdr:nvSpPr>
        <xdr:cNvPr id="147" name="テキスト ボックス 146"/>
        <xdr:cNvSpPr txBox="1"/>
      </xdr:nvSpPr>
      <xdr:spPr>
        <a:xfrm>
          <a:off x="863111" y="95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xdr:rowOff>
    </xdr:from>
    <xdr:to>
      <xdr:col>24</xdr:col>
      <xdr:colOff>63500</xdr:colOff>
      <xdr:row>75</xdr:row>
      <xdr:rowOff>42665</xdr:rowOff>
    </xdr:to>
    <xdr:cxnSp macro="">
      <xdr:nvCxnSpPr>
        <xdr:cNvPr id="179" name="直線コネクタ 178"/>
        <xdr:cNvCxnSpPr/>
      </xdr:nvCxnSpPr>
      <xdr:spPr>
        <a:xfrm flipV="1">
          <a:off x="3797300" y="12860332"/>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42665</xdr:rowOff>
    </xdr:from>
    <xdr:to>
      <xdr:col>19</xdr:col>
      <xdr:colOff>177800</xdr:colOff>
      <xdr:row>75</xdr:row>
      <xdr:rowOff>112606</xdr:rowOff>
    </xdr:to>
    <xdr:cxnSp macro="">
      <xdr:nvCxnSpPr>
        <xdr:cNvPr id="182" name="直線コネクタ 181"/>
        <xdr:cNvCxnSpPr/>
      </xdr:nvCxnSpPr>
      <xdr:spPr>
        <a:xfrm flipV="1">
          <a:off x="2908300" y="12901415"/>
          <a:ext cx="889000" cy="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112606</xdr:rowOff>
    </xdr:from>
    <xdr:to>
      <xdr:col>15</xdr:col>
      <xdr:colOff>50800</xdr:colOff>
      <xdr:row>75</xdr:row>
      <xdr:rowOff>137120</xdr:rowOff>
    </xdr:to>
    <xdr:cxnSp macro="">
      <xdr:nvCxnSpPr>
        <xdr:cNvPr id="185" name="直線コネクタ 184"/>
        <xdr:cNvCxnSpPr/>
      </xdr:nvCxnSpPr>
      <xdr:spPr>
        <a:xfrm flipV="1">
          <a:off x="2019300" y="12971356"/>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137120</xdr:rowOff>
    </xdr:from>
    <xdr:to>
      <xdr:col>10</xdr:col>
      <xdr:colOff>114300</xdr:colOff>
      <xdr:row>76</xdr:row>
      <xdr:rowOff>107228</xdr:rowOff>
    </xdr:to>
    <xdr:cxnSp macro="">
      <xdr:nvCxnSpPr>
        <xdr:cNvPr id="188" name="直線コネクタ 187"/>
        <xdr:cNvCxnSpPr/>
      </xdr:nvCxnSpPr>
      <xdr:spPr>
        <a:xfrm flipV="1">
          <a:off x="1130300" y="12995870"/>
          <a:ext cx="889000" cy="1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122232</xdr:rowOff>
    </xdr:from>
    <xdr:to>
      <xdr:col>24</xdr:col>
      <xdr:colOff>114300</xdr:colOff>
      <xdr:row>75</xdr:row>
      <xdr:rowOff>52382</xdr:rowOff>
    </xdr:to>
    <xdr:sp macro="" textlink="">
      <xdr:nvSpPr>
        <xdr:cNvPr id="198" name="楕円 197"/>
        <xdr:cNvSpPr/>
      </xdr:nvSpPr>
      <xdr:spPr>
        <a:xfrm>
          <a:off x="4584700" y="128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145109</xdr:rowOff>
    </xdr:from>
    <xdr:ext cx="599010" cy="259045"/>
    <xdr:sp macro="" textlink="">
      <xdr:nvSpPr>
        <xdr:cNvPr id="199" name="民生費該当値テキスト"/>
        <xdr:cNvSpPr txBox="1"/>
      </xdr:nvSpPr>
      <xdr:spPr>
        <a:xfrm>
          <a:off x="4686300" y="126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163315</xdr:rowOff>
    </xdr:from>
    <xdr:to>
      <xdr:col>20</xdr:col>
      <xdr:colOff>38100</xdr:colOff>
      <xdr:row>75</xdr:row>
      <xdr:rowOff>93465</xdr:rowOff>
    </xdr:to>
    <xdr:sp macro="" textlink="">
      <xdr:nvSpPr>
        <xdr:cNvPr id="200" name="楕円 199"/>
        <xdr:cNvSpPr/>
      </xdr:nvSpPr>
      <xdr:spPr>
        <a:xfrm>
          <a:off x="3746500" y="12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109992</xdr:rowOff>
    </xdr:from>
    <xdr:ext cx="599010" cy="259045"/>
    <xdr:sp macro="" textlink="">
      <xdr:nvSpPr>
        <xdr:cNvPr id="201" name="テキスト ボックス 200"/>
        <xdr:cNvSpPr txBox="1"/>
      </xdr:nvSpPr>
      <xdr:spPr>
        <a:xfrm>
          <a:off x="3497795" y="126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61806</xdr:rowOff>
    </xdr:from>
    <xdr:to>
      <xdr:col>15</xdr:col>
      <xdr:colOff>101600</xdr:colOff>
      <xdr:row>75</xdr:row>
      <xdr:rowOff>163406</xdr:rowOff>
    </xdr:to>
    <xdr:sp macro="" textlink="">
      <xdr:nvSpPr>
        <xdr:cNvPr id="202" name="楕円 201"/>
        <xdr:cNvSpPr/>
      </xdr:nvSpPr>
      <xdr:spPr>
        <a:xfrm>
          <a:off x="2857500" y="129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8483</xdr:rowOff>
    </xdr:from>
    <xdr:ext cx="599010" cy="259045"/>
    <xdr:sp macro="" textlink="">
      <xdr:nvSpPr>
        <xdr:cNvPr id="203" name="テキスト ボックス 202"/>
        <xdr:cNvSpPr txBox="1"/>
      </xdr:nvSpPr>
      <xdr:spPr>
        <a:xfrm>
          <a:off x="2608795" y="1269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86320</xdr:rowOff>
    </xdr:from>
    <xdr:to>
      <xdr:col>10</xdr:col>
      <xdr:colOff>165100</xdr:colOff>
      <xdr:row>76</xdr:row>
      <xdr:rowOff>16470</xdr:rowOff>
    </xdr:to>
    <xdr:sp macro="" textlink="">
      <xdr:nvSpPr>
        <xdr:cNvPr id="204" name="楕円 203"/>
        <xdr:cNvSpPr/>
      </xdr:nvSpPr>
      <xdr:spPr>
        <a:xfrm>
          <a:off x="19685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32997</xdr:rowOff>
    </xdr:from>
    <xdr:ext cx="599010" cy="259045"/>
    <xdr:sp macro="" textlink="">
      <xdr:nvSpPr>
        <xdr:cNvPr id="205" name="テキスト ボックス 204"/>
        <xdr:cNvSpPr txBox="1"/>
      </xdr:nvSpPr>
      <xdr:spPr>
        <a:xfrm>
          <a:off x="1719795" y="1272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56428</xdr:rowOff>
    </xdr:from>
    <xdr:to>
      <xdr:col>6</xdr:col>
      <xdr:colOff>38100</xdr:colOff>
      <xdr:row>76</xdr:row>
      <xdr:rowOff>158028</xdr:rowOff>
    </xdr:to>
    <xdr:sp macro="" textlink="">
      <xdr:nvSpPr>
        <xdr:cNvPr id="206" name="楕円 205"/>
        <xdr:cNvSpPr/>
      </xdr:nvSpPr>
      <xdr:spPr>
        <a:xfrm>
          <a:off x="1079500" y="130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3105</xdr:rowOff>
    </xdr:from>
    <xdr:ext cx="599010" cy="259045"/>
    <xdr:sp macro="" textlink="">
      <xdr:nvSpPr>
        <xdr:cNvPr id="207" name="テキスト ボックス 206"/>
        <xdr:cNvSpPr txBox="1"/>
      </xdr:nvSpPr>
      <xdr:spPr>
        <a:xfrm>
          <a:off x="830795" y="128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65373</xdr:rowOff>
    </xdr:from>
    <xdr:to>
      <xdr:col>24</xdr:col>
      <xdr:colOff>63500</xdr:colOff>
      <xdr:row>97</xdr:row>
      <xdr:rowOff>89506</xdr:rowOff>
    </xdr:to>
    <xdr:cxnSp macro="">
      <xdr:nvCxnSpPr>
        <xdr:cNvPr id="239" name="直線コネクタ 238"/>
        <xdr:cNvCxnSpPr/>
      </xdr:nvCxnSpPr>
      <xdr:spPr>
        <a:xfrm>
          <a:off x="3797300" y="16696023"/>
          <a:ext cx="8382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23343</xdr:rowOff>
    </xdr:from>
    <xdr:to>
      <xdr:col>19</xdr:col>
      <xdr:colOff>177800</xdr:colOff>
      <xdr:row>97</xdr:row>
      <xdr:rowOff>65373</xdr:rowOff>
    </xdr:to>
    <xdr:cxnSp macro="">
      <xdr:nvCxnSpPr>
        <xdr:cNvPr id="242" name="直線コネクタ 241"/>
        <xdr:cNvCxnSpPr/>
      </xdr:nvCxnSpPr>
      <xdr:spPr>
        <a:xfrm>
          <a:off x="2908300" y="16653993"/>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23343</xdr:rowOff>
    </xdr:from>
    <xdr:to>
      <xdr:col>15</xdr:col>
      <xdr:colOff>50800</xdr:colOff>
      <xdr:row>97</xdr:row>
      <xdr:rowOff>31834</xdr:rowOff>
    </xdr:to>
    <xdr:cxnSp macro="">
      <xdr:nvCxnSpPr>
        <xdr:cNvPr id="245" name="直線コネクタ 244"/>
        <xdr:cNvCxnSpPr/>
      </xdr:nvCxnSpPr>
      <xdr:spPr>
        <a:xfrm flipV="1">
          <a:off x="2019300" y="1665399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103091</xdr:rowOff>
    </xdr:from>
    <xdr:to>
      <xdr:col>10</xdr:col>
      <xdr:colOff>114300</xdr:colOff>
      <xdr:row>97</xdr:row>
      <xdr:rowOff>31834</xdr:rowOff>
    </xdr:to>
    <xdr:cxnSp macro="">
      <xdr:nvCxnSpPr>
        <xdr:cNvPr id="248" name="直線コネクタ 247"/>
        <xdr:cNvCxnSpPr/>
      </xdr:nvCxnSpPr>
      <xdr:spPr>
        <a:xfrm>
          <a:off x="1130300" y="16562291"/>
          <a:ext cx="889000" cy="10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38706</xdr:rowOff>
    </xdr:from>
    <xdr:to>
      <xdr:col>24</xdr:col>
      <xdr:colOff>114300</xdr:colOff>
      <xdr:row>97</xdr:row>
      <xdr:rowOff>140306</xdr:rowOff>
    </xdr:to>
    <xdr:sp macro="" textlink="">
      <xdr:nvSpPr>
        <xdr:cNvPr id="258" name="楕円 257"/>
        <xdr:cNvSpPr/>
      </xdr:nvSpPr>
      <xdr:spPr>
        <a:xfrm>
          <a:off x="4584700" y="166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17133</xdr:rowOff>
    </xdr:from>
    <xdr:ext cx="534377" cy="259045"/>
    <xdr:sp macro="" textlink="">
      <xdr:nvSpPr>
        <xdr:cNvPr id="259" name="衛生費該当値テキスト"/>
        <xdr:cNvSpPr txBox="1"/>
      </xdr:nvSpPr>
      <xdr:spPr>
        <a:xfrm>
          <a:off x="4686300"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14573</xdr:rowOff>
    </xdr:from>
    <xdr:to>
      <xdr:col>20</xdr:col>
      <xdr:colOff>38100</xdr:colOff>
      <xdr:row>97</xdr:row>
      <xdr:rowOff>116173</xdr:rowOff>
    </xdr:to>
    <xdr:sp macro="" textlink="">
      <xdr:nvSpPr>
        <xdr:cNvPr id="260" name="楕円 259"/>
        <xdr:cNvSpPr/>
      </xdr:nvSpPr>
      <xdr:spPr>
        <a:xfrm>
          <a:off x="37465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107300</xdr:rowOff>
    </xdr:from>
    <xdr:ext cx="534377" cy="259045"/>
    <xdr:sp macro="" textlink="">
      <xdr:nvSpPr>
        <xdr:cNvPr id="261" name="テキスト ボックス 260"/>
        <xdr:cNvSpPr txBox="1"/>
      </xdr:nvSpPr>
      <xdr:spPr>
        <a:xfrm>
          <a:off x="3530111" y="167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143993</xdr:rowOff>
    </xdr:from>
    <xdr:to>
      <xdr:col>15</xdr:col>
      <xdr:colOff>101600</xdr:colOff>
      <xdr:row>97</xdr:row>
      <xdr:rowOff>74143</xdr:rowOff>
    </xdr:to>
    <xdr:sp macro="" textlink="">
      <xdr:nvSpPr>
        <xdr:cNvPr id="262" name="楕円 261"/>
        <xdr:cNvSpPr/>
      </xdr:nvSpPr>
      <xdr:spPr>
        <a:xfrm>
          <a:off x="2857500" y="16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90670</xdr:rowOff>
    </xdr:from>
    <xdr:ext cx="534377" cy="259045"/>
    <xdr:sp macro="" textlink="">
      <xdr:nvSpPr>
        <xdr:cNvPr id="263" name="テキスト ボックス 262"/>
        <xdr:cNvSpPr txBox="1"/>
      </xdr:nvSpPr>
      <xdr:spPr>
        <a:xfrm>
          <a:off x="2641111" y="163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152484</xdr:rowOff>
    </xdr:from>
    <xdr:to>
      <xdr:col>10</xdr:col>
      <xdr:colOff>165100</xdr:colOff>
      <xdr:row>97</xdr:row>
      <xdr:rowOff>82634</xdr:rowOff>
    </xdr:to>
    <xdr:sp macro="" textlink="">
      <xdr:nvSpPr>
        <xdr:cNvPr id="264" name="楕円 263"/>
        <xdr:cNvSpPr/>
      </xdr:nvSpPr>
      <xdr:spPr>
        <a:xfrm>
          <a:off x="1968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73761</xdr:rowOff>
    </xdr:from>
    <xdr:ext cx="534377" cy="259045"/>
    <xdr:sp macro="" textlink="">
      <xdr:nvSpPr>
        <xdr:cNvPr id="265" name="テキスト ボックス 264"/>
        <xdr:cNvSpPr txBox="1"/>
      </xdr:nvSpPr>
      <xdr:spPr>
        <a:xfrm>
          <a:off x="1752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52291</xdr:rowOff>
    </xdr:from>
    <xdr:to>
      <xdr:col>6</xdr:col>
      <xdr:colOff>38100</xdr:colOff>
      <xdr:row>96</xdr:row>
      <xdr:rowOff>153891</xdr:rowOff>
    </xdr:to>
    <xdr:sp macro="" textlink="">
      <xdr:nvSpPr>
        <xdr:cNvPr id="266" name="楕円 265"/>
        <xdr:cNvSpPr/>
      </xdr:nvSpPr>
      <xdr:spPr>
        <a:xfrm>
          <a:off x="1079500" y="165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170418</xdr:rowOff>
    </xdr:from>
    <xdr:ext cx="534377" cy="259045"/>
    <xdr:sp macro="" textlink="">
      <xdr:nvSpPr>
        <xdr:cNvPr id="267" name="テキスト ボックス 266"/>
        <xdr:cNvSpPr txBox="1"/>
      </xdr:nvSpPr>
      <xdr:spPr>
        <a:xfrm>
          <a:off x="863111" y="1628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152654</xdr:rowOff>
    </xdr:to>
    <xdr:cxnSp macro="">
      <xdr:nvCxnSpPr>
        <xdr:cNvPr id="296" name="直線コネクタ 295"/>
        <xdr:cNvCxnSpPr/>
      </xdr:nvCxnSpPr>
      <xdr:spPr>
        <a:xfrm>
          <a:off x="9639300" y="6667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38</xdr:row>
      <xdr:rowOff>152654</xdr:rowOff>
    </xdr:to>
    <xdr:cxnSp macro="">
      <xdr:nvCxnSpPr>
        <xdr:cNvPr id="299" name="直線コネクタ 298"/>
        <xdr:cNvCxnSpPr/>
      </xdr:nvCxnSpPr>
      <xdr:spPr>
        <a:xfrm>
          <a:off x="8750300" y="646506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148082</xdr:rowOff>
    </xdr:from>
    <xdr:to>
      <xdr:col>45</xdr:col>
      <xdr:colOff>177800</xdr:colOff>
      <xdr:row>37</xdr:row>
      <xdr:rowOff>121412</xdr:rowOff>
    </xdr:to>
    <xdr:cxnSp macro="">
      <xdr:nvCxnSpPr>
        <xdr:cNvPr id="302" name="直線コネクタ 301"/>
        <xdr:cNvCxnSpPr/>
      </xdr:nvCxnSpPr>
      <xdr:spPr>
        <a:xfrm>
          <a:off x="7861300" y="632028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90932</xdr:rowOff>
    </xdr:from>
    <xdr:to>
      <xdr:col>41</xdr:col>
      <xdr:colOff>50800</xdr:colOff>
      <xdr:row>36</xdr:row>
      <xdr:rowOff>148082</xdr:rowOff>
    </xdr:to>
    <xdr:cxnSp macro="">
      <xdr:nvCxnSpPr>
        <xdr:cNvPr id="305" name="直線コネクタ 304"/>
        <xdr:cNvCxnSpPr/>
      </xdr:nvCxnSpPr>
      <xdr:spPr>
        <a:xfrm>
          <a:off x="6972300" y="6263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101854</xdr:rowOff>
    </xdr:from>
    <xdr:to>
      <xdr:col>55</xdr:col>
      <xdr:colOff>50800</xdr:colOff>
      <xdr:row>39</xdr:row>
      <xdr:rowOff>32004</xdr:rowOff>
    </xdr:to>
    <xdr:sp macro="" textlink="">
      <xdr:nvSpPr>
        <xdr:cNvPr id="315" name="楕円 314"/>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16781</xdr:rowOff>
    </xdr:from>
    <xdr:ext cx="313932" cy="259045"/>
    <xdr:sp macro="" textlink="">
      <xdr:nvSpPr>
        <xdr:cNvPr id="316" name="労働費該当値テキスト"/>
        <xdr:cNvSpPr txBox="1"/>
      </xdr:nvSpPr>
      <xdr:spPr>
        <a:xfrm>
          <a:off x="10528300" y="653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101854</xdr:rowOff>
    </xdr:from>
    <xdr:to>
      <xdr:col>50</xdr:col>
      <xdr:colOff>165100</xdr:colOff>
      <xdr:row>39</xdr:row>
      <xdr:rowOff>32004</xdr:rowOff>
    </xdr:to>
    <xdr:sp macro="" textlink="">
      <xdr:nvSpPr>
        <xdr:cNvPr id="317" name="楕円 316"/>
        <xdr:cNvSpPr/>
      </xdr:nvSpPr>
      <xdr:spPr>
        <a:xfrm>
          <a:off x="9588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23131</xdr:rowOff>
    </xdr:from>
    <xdr:ext cx="313932" cy="259045"/>
    <xdr:sp macro="" textlink="">
      <xdr:nvSpPr>
        <xdr:cNvPr id="318" name="テキスト ボックス 317"/>
        <xdr:cNvSpPr txBox="1"/>
      </xdr:nvSpPr>
      <xdr:spPr>
        <a:xfrm>
          <a:off x="9482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70612</xdr:rowOff>
    </xdr:from>
    <xdr:to>
      <xdr:col>46</xdr:col>
      <xdr:colOff>38100</xdr:colOff>
      <xdr:row>38</xdr:row>
      <xdr:rowOff>762</xdr:rowOff>
    </xdr:to>
    <xdr:sp macro="" textlink="">
      <xdr:nvSpPr>
        <xdr:cNvPr id="319" name="楕円 318"/>
        <xdr:cNvSpPr/>
      </xdr:nvSpPr>
      <xdr:spPr>
        <a:xfrm>
          <a:off x="869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20" name="テキスト ボックス 319"/>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97282</xdr:rowOff>
    </xdr:from>
    <xdr:to>
      <xdr:col>41</xdr:col>
      <xdr:colOff>101600</xdr:colOff>
      <xdr:row>37</xdr:row>
      <xdr:rowOff>27432</xdr:rowOff>
    </xdr:to>
    <xdr:sp macro="" textlink="">
      <xdr:nvSpPr>
        <xdr:cNvPr id="321" name="楕円 320"/>
        <xdr:cNvSpPr/>
      </xdr:nvSpPr>
      <xdr:spPr>
        <a:xfrm>
          <a:off x="7810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18559</xdr:rowOff>
    </xdr:from>
    <xdr:ext cx="378565" cy="259045"/>
    <xdr:sp macro="" textlink="">
      <xdr:nvSpPr>
        <xdr:cNvPr id="322" name="テキスト ボックス 321"/>
        <xdr:cNvSpPr txBox="1"/>
      </xdr:nvSpPr>
      <xdr:spPr>
        <a:xfrm>
          <a:off x="7672017" y="636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23" name="楕円 322"/>
        <xdr:cNvSpPr/>
      </xdr:nvSpPr>
      <xdr:spPr>
        <a:xfrm>
          <a:off x="6921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132859</xdr:rowOff>
    </xdr:from>
    <xdr:ext cx="378565" cy="259045"/>
    <xdr:sp macro="" textlink="">
      <xdr:nvSpPr>
        <xdr:cNvPr id="324" name="テキスト ボックス 323"/>
        <xdr:cNvSpPr txBox="1"/>
      </xdr:nvSpPr>
      <xdr:spPr>
        <a:xfrm>
          <a:off x="6783017"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55245</xdr:rowOff>
    </xdr:from>
    <xdr:to>
      <xdr:col>55</xdr:col>
      <xdr:colOff>0</xdr:colOff>
      <xdr:row>57</xdr:row>
      <xdr:rowOff>67437</xdr:rowOff>
    </xdr:to>
    <xdr:cxnSp macro="">
      <xdr:nvCxnSpPr>
        <xdr:cNvPr id="353" name="直線コネクタ 352"/>
        <xdr:cNvCxnSpPr/>
      </xdr:nvCxnSpPr>
      <xdr:spPr>
        <a:xfrm>
          <a:off x="9639300" y="982789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4"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55245</xdr:rowOff>
    </xdr:from>
    <xdr:to>
      <xdr:col>50</xdr:col>
      <xdr:colOff>114300</xdr:colOff>
      <xdr:row>57</xdr:row>
      <xdr:rowOff>59436</xdr:rowOff>
    </xdr:to>
    <xdr:cxnSp macro="">
      <xdr:nvCxnSpPr>
        <xdr:cNvPr id="356" name="直線コネクタ 355"/>
        <xdr:cNvCxnSpPr/>
      </xdr:nvCxnSpPr>
      <xdr:spPr>
        <a:xfrm flipV="1">
          <a:off x="8750300" y="98278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8" name="テキスト ボックス 357"/>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29083</xdr:rowOff>
    </xdr:from>
    <xdr:to>
      <xdr:col>45</xdr:col>
      <xdr:colOff>177800</xdr:colOff>
      <xdr:row>57</xdr:row>
      <xdr:rowOff>59436</xdr:rowOff>
    </xdr:to>
    <xdr:cxnSp macro="">
      <xdr:nvCxnSpPr>
        <xdr:cNvPr id="359" name="直線コネクタ 358"/>
        <xdr:cNvCxnSpPr/>
      </xdr:nvCxnSpPr>
      <xdr:spPr>
        <a:xfrm>
          <a:off x="7861300" y="9801733"/>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1" name="テキスト ボックス 360"/>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136017</xdr:rowOff>
    </xdr:from>
    <xdr:to>
      <xdr:col>41</xdr:col>
      <xdr:colOff>50800</xdr:colOff>
      <xdr:row>57</xdr:row>
      <xdr:rowOff>29083</xdr:rowOff>
    </xdr:to>
    <xdr:cxnSp macro="">
      <xdr:nvCxnSpPr>
        <xdr:cNvPr id="362" name="直線コネクタ 361"/>
        <xdr:cNvCxnSpPr/>
      </xdr:nvCxnSpPr>
      <xdr:spPr>
        <a:xfrm>
          <a:off x="6972300" y="9737217"/>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4" name="テキスト ボックス 363"/>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6" name="テキスト ボックス 365"/>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16637</xdr:rowOff>
    </xdr:from>
    <xdr:to>
      <xdr:col>55</xdr:col>
      <xdr:colOff>50800</xdr:colOff>
      <xdr:row>57</xdr:row>
      <xdr:rowOff>118237</xdr:rowOff>
    </xdr:to>
    <xdr:sp macro="" textlink="">
      <xdr:nvSpPr>
        <xdr:cNvPr id="372" name="楕円 371"/>
        <xdr:cNvSpPr/>
      </xdr:nvSpPr>
      <xdr:spPr>
        <a:xfrm>
          <a:off x="10426700" y="97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39514</xdr:rowOff>
    </xdr:from>
    <xdr:ext cx="469744" cy="259045"/>
    <xdr:sp macro="" textlink="">
      <xdr:nvSpPr>
        <xdr:cNvPr id="373" name="農林水産業費該当値テキスト"/>
        <xdr:cNvSpPr txBox="1"/>
      </xdr:nvSpPr>
      <xdr:spPr>
        <a:xfrm>
          <a:off x="10528300" y="9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4445</xdr:rowOff>
    </xdr:from>
    <xdr:to>
      <xdr:col>50</xdr:col>
      <xdr:colOff>165100</xdr:colOff>
      <xdr:row>57</xdr:row>
      <xdr:rowOff>106045</xdr:rowOff>
    </xdr:to>
    <xdr:sp macro="" textlink="">
      <xdr:nvSpPr>
        <xdr:cNvPr id="374" name="楕円 373"/>
        <xdr:cNvSpPr/>
      </xdr:nvSpPr>
      <xdr:spPr>
        <a:xfrm>
          <a:off x="9588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122572</xdr:rowOff>
    </xdr:from>
    <xdr:ext cx="469744" cy="259045"/>
    <xdr:sp macro="" textlink="">
      <xdr:nvSpPr>
        <xdr:cNvPr id="375" name="テキスト ボックス 374"/>
        <xdr:cNvSpPr txBox="1"/>
      </xdr:nvSpPr>
      <xdr:spPr>
        <a:xfrm>
          <a:off x="9404428"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8636</xdr:rowOff>
    </xdr:from>
    <xdr:to>
      <xdr:col>46</xdr:col>
      <xdr:colOff>38100</xdr:colOff>
      <xdr:row>57</xdr:row>
      <xdr:rowOff>110236</xdr:rowOff>
    </xdr:to>
    <xdr:sp macro="" textlink="">
      <xdr:nvSpPr>
        <xdr:cNvPr id="376" name="楕円 375"/>
        <xdr:cNvSpPr/>
      </xdr:nvSpPr>
      <xdr:spPr>
        <a:xfrm>
          <a:off x="8699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126763</xdr:rowOff>
    </xdr:from>
    <xdr:ext cx="469744" cy="259045"/>
    <xdr:sp macro="" textlink="">
      <xdr:nvSpPr>
        <xdr:cNvPr id="377" name="テキスト ボックス 376"/>
        <xdr:cNvSpPr txBox="1"/>
      </xdr:nvSpPr>
      <xdr:spPr>
        <a:xfrm>
          <a:off x="8515428" y="95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149733</xdr:rowOff>
    </xdr:from>
    <xdr:to>
      <xdr:col>41</xdr:col>
      <xdr:colOff>101600</xdr:colOff>
      <xdr:row>57</xdr:row>
      <xdr:rowOff>79883</xdr:rowOff>
    </xdr:to>
    <xdr:sp macro="" textlink="">
      <xdr:nvSpPr>
        <xdr:cNvPr id="378" name="楕円 377"/>
        <xdr:cNvSpPr/>
      </xdr:nvSpPr>
      <xdr:spPr>
        <a:xfrm>
          <a:off x="7810500" y="97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96410</xdr:rowOff>
    </xdr:from>
    <xdr:ext cx="469744" cy="259045"/>
    <xdr:sp macro="" textlink="">
      <xdr:nvSpPr>
        <xdr:cNvPr id="379" name="テキスト ボックス 378"/>
        <xdr:cNvSpPr txBox="1"/>
      </xdr:nvSpPr>
      <xdr:spPr>
        <a:xfrm>
          <a:off x="7626428" y="95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85217</xdr:rowOff>
    </xdr:from>
    <xdr:to>
      <xdr:col>36</xdr:col>
      <xdr:colOff>165100</xdr:colOff>
      <xdr:row>57</xdr:row>
      <xdr:rowOff>15367</xdr:rowOff>
    </xdr:to>
    <xdr:sp macro="" textlink="">
      <xdr:nvSpPr>
        <xdr:cNvPr id="380" name="楕円 379"/>
        <xdr:cNvSpPr/>
      </xdr:nvSpPr>
      <xdr:spPr>
        <a:xfrm>
          <a:off x="6921500" y="9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31894</xdr:rowOff>
    </xdr:from>
    <xdr:ext cx="469744" cy="259045"/>
    <xdr:sp macro="" textlink="">
      <xdr:nvSpPr>
        <xdr:cNvPr id="381" name="テキスト ボックス 380"/>
        <xdr:cNvSpPr txBox="1"/>
      </xdr:nvSpPr>
      <xdr:spPr>
        <a:xfrm>
          <a:off x="6737428" y="946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159645</xdr:rowOff>
    </xdr:from>
    <xdr:to>
      <xdr:col>54</xdr:col>
      <xdr:colOff>189865</xdr:colOff>
      <xdr:row>79</xdr:row>
      <xdr:rowOff>464</xdr:rowOff>
    </xdr:to>
    <xdr:cxnSp macro="">
      <xdr:nvCxnSpPr>
        <xdr:cNvPr id="405" name="直線コネクタ 404"/>
        <xdr:cNvCxnSpPr/>
      </xdr:nvCxnSpPr>
      <xdr:spPr>
        <a:xfrm flipV="1">
          <a:off x="10475595" y="12504045"/>
          <a:ext cx="1270" cy="104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4291</xdr:rowOff>
    </xdr:from>
    <xdr:ext cx="469744" cy="259045"/>
    <xdr:sp macro="" textlink="">
      <xdr:nvSpPr>
        <xdr:cNvPr id="406" name="商工費最小値テキスト"/>
        <xdr:cNvSpPr txBox="1"/>
      </xdr:nvSpPr>
      <xdr:spPr>
        <a:xfrm>
          <a:off x="10528300" y="135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464</xdr:rowOff>
    </xdr:from>
    <xdr:to>
      <xdr:col>55</xdr:col>
      <xdr:colOff>88900</xdr:colOff>
      <xdr:row>79</xdr:row>
      <xdr:rowOff>464</xdr:rowOff>
    </xdr:to>
    <xdr:cxnSp macro="">
      <xdr:nvCxnSpPr>
        <xdr:cNvPr id="407" name="直線コネクタ 406"/>
        <xdr:cNvCxnSpPr/>
      </xdr:nvCxnSpPr>
      <xdr:spPr>
        <a:xfrm>
          <a:off x="10388600" y="1354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106322</xdr:rowOff>
    </xdr:from>
    <xdr:ext cx="534377" cy="259045"/>
    <xdr:sp macro="" textlink="">
      <xdr:nvSpPr>
        <xdr:cNvPr id="408" name="商工費最大値テキスト"/>
        <xdr:cNvSpPr txBox="1"/>
      </xdr:nvSpPr>
      <xdr:spPr>
        <a:xfrm>
          <a:off x="10528300" y="122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159645</xdr:rowOff>
    </xdr:from>
    <xdr:to>
      <xdr:col>55</xdr:col>
      <xdr:colOff>88900</xdr:colOff>
      <xdr:row>72</xdr:row>
      <xdr:rowOff>159645</xdr:rowOff>
    </xdr:to>
    <xdr:cxnSp macro="">
      <xdr:nvCxnSpPr>
        <xdr:cNvPr id="409" name="直線コネクタ 408"/>
        <xdr:cNvCxnSpPr/>
      </xdr:nvCxnSpPr>
      <xdr:spPr>
        <a:xfrm>
          <a:off x="10388600" y="12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28181</xdr:rowOff>
    </xdr:from>
    <xdr:to>
      <xdr:col>55</xdr:col>
      <xdr:colOff>0</xdr:colOff>
      <xdr:row>72</xdr:row>
      <xdr:rowOff>159645</xdr:rowOff>
    </xdr:to>
    <xdr:cxnSp macro="">
      <xdr:nvCxnSpPr>
        <xdr:cNvPr id="410" name="直線コネクタ 409"/>
        <xdr:cNvCxnSpPr/>
      </xdr:nvCxnSpPr>
      <xdr:spPr>
        <a:xfrm>
          <a:off x="9639300" y="12372581"/>
          <a:ext cx="838200" cy="1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36180</xdr:rowOff>
    </xdr:from>
    <xdr:ext cx="534377" cy="259045"/>
    <xdr:sp macro="" textlink="">
      <xdr:nvSpPr>
        <xdr:cNvPr id="411" name="商工費平均値テキスト"/>
        <xdr:cNvSpPr txBox="1"/>
      </xdr:nvSpPr>
      <xdr:spPr>
        <a:xfrm>
          <a:off x="10528300" y="1306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57753</xdr:rowOff>
    </xdr:from>
    <xdr:to>
      <xdr:col>55</xdr:col>
      <xdr:colOff>50800</xdr:colOff>
      <xdr:row>76</xdr:row>
      <xdr:rowOff>159353</xdr:rowOff>
    </xdr:to>
    <xdr:sp macro="" textlink="">
      <xdr:nvSpPr>
        <xdr:cNvPr id="412" name="フローチャート: 判断 411"/>
        <xdr:cNvSpPr/>
      </xdr:nvSpPr>
      <xdr:spPr>
        <a:xfrm>
          <a:off x="10426700" y="130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113944</xdr:rowOff>
    </xdr:from>
    <xdr:to>
      <xdr:col>50</xdr:col>
      <xdr:colOff>114300</xdr:colOff>
      <xdr:row>72</xdr:row>
      <xdr:rowOff>28181</xdr:rowOff>
    </xdr:to>
    <xdr:cxnSp macro="">
      <xdr:nvCxnSpPr>
        <xdr:cNvPr id="413" name="直線コネクタ 412"/>
        <xdr:cNvCxnSpPr/>
      </xdr:nvCxnSpPr>
      <xdr:spPr>
        <a:xfrm>
          <a:off x="8750300" y="12286894"/>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28721</xdr:rowOff>
    </xdr:from>
    <xdr:to>
      <xdr:col>50</xdr:col>
      <xdr:colOff>165100</xdr:colOff>
      <xdr:row>76</xdr:row>
      <xdr:rowOff>130321</xdr:rowOff>
    </xdr:to>
    <xdr:sp macro="" textlink="">
      <xdr:nvSpPr>
        <xdr:cNvPr id="414" name="フローチャート: 判断 413"/>
        <xdr:cNvSpPr/>
      </xdr:nvSpPr>
      <xdr:spPr>
        <a:xfrm>
          <a:off x="95885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121448</xdr:rowOff>
    </xdr:from>
    <xdr:ext cx="534377" cy="259045"/>
    <xdr:sp macro="" textlink="">
      <xdr:nvSpPr>
        <xdr:cNvPr id="415" name="テキスト ボックス 414"/>
        <xdr:cNvSpPr txBox="1"/>
      </xdr:nvSpPr>
      <xdr:spPr>
        <a:xfrm>
          <a:off x="9372111" y="131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23019</xdr:rowOff>
    </xdr:from>
    <xdr:to>
      <xdr:col>45</xdr:col>
      <xdr:colOff>177800</xdr:colOff>
      <xdr:row>71</xdr:row>
      <xdr:rowOff>113944</xdr:rowOff>
    </xdr:to>
    <xdr:cxnSp macro="">
      <xdr:nvCxnSpPr>
        <xdr:cNvPr id="416" name="直線コネクタ 415"/>
        <xdr:cNvCxnSpPr/>
      </xdr:nvCxnSpPr>
      <xdr:spPr>
        <a:xfrm>
          <a:off x="7861300" y="12195969"/>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154318</xdr:rowOff>
    </xdr:from>
    <xdr:to>
      <xdr:col>46</xdr:col>
      <xdr:colOff>38100</xdr:colOff>
      <xdr:row>76</xdr:row>
      <xdr:rowOff>84468</xdr:rowOff>
    </xdr:to>
    <xdr:sp macro="" textlink="">
      <xdr:nvSpPr>
        <xdr:cNvPr id="417" name="フローチャート: 判断 416"/>
        <xdr:cNvSpPr/>
      </xdr:nvSpPr>
      <xdr:spPr>
        <a:xfrm>
          <a:off x="8699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75595</xdr:rowOff>
    </xdr:from>
    <xdr:ext cx="534377" cy="259045"/>
    <xdr:sp macro="" textlink="">
      <xdr:nvSpPr>
        <xdr:cNvPr id="418" name="テキスト ボックス 417"/>
        <xdr:cNvSpPr txBox="1"/>
      </xdr:nvSpPr>
      <xdr:spPr>
        <a:xfrm>
          <a:off x="8483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82912</xdr:rowOff>
    </xdr:from>
    <xdr:to>
      <xdr:col>41</xdr:col>
      <xdr:colOff>50800</xdr:colOff>
      <xdr:row>71</xdr:row>
      <xdr:rowOff>23019</xdr:rowOff>
    </xdr:to>
    <xdr:cxnSp macro="">
      <xdr:nvCxnSpPr>
        <xdr:cNvPr id="419" name="直線コネクタ 418"/>
        <xdr:cNvCxnSpPr/>
      </xdr:nvCxnSpPr>
      <xdr:spPr>
        <a:xfrm>
          <a:off x="6972300" y="12084412"/>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134201</xdr:rowOff>
    </xdr:from>
    <xdr:to>
      <xdr:col>41</xdr:col>
      <xdr:colOff>101600</xdr:colOff>
      <xdr:row>76</xdr:row>
      <xdr:rowOff>64351</xdr:rowOff>
    </xdr:to>
    <xdr:sp macro="" textlink="">
      <xdr:nvSpPr>
        <xdr:cNvPr id="420" name="フローチャート: 判断 419"/>
        <xdr:cNvSpPr/>
      </xdr:nvSpPr>
      <xdr:spPr>
        <a:xfrm>
          <a:off x="7810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55478</xdr:rowOff>
    </xdr:from>
    <xdr:ext cx="534377" cy="259045"/>
    <xdr:sp macro="" textlink="">
      <xdr:nvSpPr>
        <xdr:cNvPr id="421" name="テキスト ボックス 420"/>
        <xdr:cNvSpPr txBox="1"/>
      </xdr:nvSpPr>
      <xdr:spPr>
        <a:xfrm>
          <a:off x="7594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76918</xdr:rowOff>
    </xdr:from>
    <xdr:to>
      <xdr:col>36</xdr:col>
      <xdr:colOff>165100</xdr:colOff>
      <xdr:row>76</xdr:row>
      <xdr:rowOff>7068</xdr:rowOff>
    </xdr:to>
    <xdr:sp macro="" textlink="">
      <xdr:nvSpPr>
        <xdr:cNvPr id="422" name="フローチャート: 判断 421"/>
        <xdr:cNvSpPr/>
      </xdr:nvSpPr>
      <xdr:spPr>
        <a:xfrm>
          <a:off x="6921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169645</xdr:rowOff>
    </xdr:from>
    <xdr:ext cx="534377" cy="259045"/>
    <xdr:sp macro="" textlink="">
      <xdr:nvSpPr>
        <xdr:cNvPr id="423" name="テキスト ボックス 422"/>
        <xdr:cNvSpPr txBox="1"/>
      </xdr:nvSpPr>
      <xdr:spPr>
        <a:xfrm>
          <a:off x="6705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108845</xdr:rowOff>
    </xdr:from>
    <xdr:to>
      <xdr:col>55</xdr:col>
      <xdr:colOff>50800</xdr:colOff>
      <xdr:row>73</xdr:row>
      <xdr:rowOff>38995</xdr:rowOff>
    </xdr:to>
    <xdr:sp macro="" textlink="">
      <xdr:nvSpPr>
        <xdr:cNvPr id="429" name="楕円 428"/>
        <xdr:cNvSpPr/>
      </xdr:nvSpPr>
      <xdr:spPr>
        <a:xfrm>
          <a:off x="10426700" y="12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61872</xdr:rowOff>
    </xdr:from>
    <xdr:ext cx="534377" cy="259045"/>
    <xdr:sp macro="" textlink="">
      <xdr:nvSpPr>
        <xdr:cNvPr id="430" name="商工費該当値テキスト"/>
        <xdr:cNvSpPr txBox="1"/>
      </xdr:nvSpPr>
      <xdr:spPr>
        <a:xfrm>
          <a:off x="10528300" y="1240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148831</xdr:rowOff>
    </xdr:from>
    <xdr:to>
      <xdr:col>50</xdr:col>
      <xdr:colOff>165100</xdr:colOff>
      <xdr:row>72</xdr:row>
      <xdr:rowOff>78981</xdr:rowOff>
    </xdr:to>
    <xdr:sp macro="" textlink="">
      <xdr:nvSpPr>
        <xdr:cNvPr id="431" name="楕円 430"/>
        <xdr:cNvSpPr/>
      </xdr:nvSpPr>
      <xdr:spPr>
        <a:xfrm>
          <a:off x="9588500" y="123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95508</xdr:rowOff>
    </xdr:from>
    <xdr:ext cx="534377" cy="259045"/>
    <xdr:sp macro="" textlink="">
      <xdr:nvSpPr>
        <xdr:cNvPr id="432" name="テキスト ボックス 431"/>
        <xdr:cNvSpPr txBox="1"/>
      </xdr:nvSpPr>
      <xdr:spPr>
        <a:xfrm>
          <a:off x="9372111" y="120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63144</xdr:rowOff>
    </xdr:from>
    <xdr:to>
      <xdr:col>46</xdr:col>
      <xdr:colOff>38100</xdr:colOff>
      <xdr:row>71</xdr:row>
      <xdr:rowOff>164744</xdr:rowOff>
    </xdr:to>
    <xdr:sp macro="" textlink="">
      <xdr:nvSpPr>
        <xdr:cNvPr id="433" name="楕円 432"/>
        <xdr:cNvSpPr/>
      </xdr:nvSpPr>
      <xdr:spPr>
        <a:xfrm>
          <a:off x="8699500" y="122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9821</xdr:rowOff>
    </xdr:from>
    <xdr:ext cx="534377" cy="259045"/>
    <xdr:sp macro="" textlink="">
      <xdr:nvSpPr>
        <xdr:cNvPr id="434" name="テキスト ボックス 433"/>
        <xdr:cNvSpPr txBox="1"/>
      </xdr:nvSpPr>
      <xdr:spPr>
        <a:xfrm>
          <a:off x="8483111" y="120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143669</xdr:rowOff>
    </xdr:from>
    <xdr:to>
      <xdr:col>41</xdr:col>
      <xdr:colOff>101600</xdr:colOff>
      <xdr:row>71</xdr:row>
      <xdr:rowOff>73819</xdr:rowOff>
    </xdr:to>
    <xdr:sp macro="" textlink="">
      <xdr:nvSpPr>
        <xdr:cNvPr id="435" name="楕円 434"/>
        <xdr:cNvSpPr/>
      </xdr:nvSpPr>
      <xdr:spPr>
        <a:xfrm>
          <a:off x="7810500" y="121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90346</xdr:rowOff>
    </xdr:from>
    <xdr:ext cx="534377" cy="259045"/>
    <xdr:sp macro="" textlink="">
      <xdr:nvSpPr>
        <xdr:cNvPr id="436" name="テキスト ボックス 435"/>
        <xdr:cNvSpPr txBox="1"/>
      </xdr:nvSpPr>
      <xdr:spPr>
        <a:xfrm>
          <a:off x="7594111" y="119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32112</xdr:rowOff>
    </xdr:from>
    <xdr:to>
      <xdr:col>36</xdr:col>
      <xdr:colOff>165100</xdr:colOff>
      <xdr:row>70</xdr:row>
      <xdr:rowOff>133712</xdr:rowOff>
    </xdr:to>
    <xdr:sp macro="" textlink="">
      <xdr:nvSpPr>
        <xdr:cNvPr id="437" name="楕円 436"/>
        <xdr:cNvSpPr/>
      </xdr:nvSpPr>
      <xdr:spPr>
        <a:xfrm>
          <a:off x="6921500" y="120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150239</xdr:rowOff>
    </xdr:from>
    <xdr:ext cx="534377" cy="259045"/>
    <xdr:sp macro="" textlink="">
      <xdr:nvSpPr>
        <xdr:cNvPr id="438" name="テキスト ボックス 437"/>
        <xdr:cNvSpPr txBox="1"/>
      </xdr:nvSpPr>
      <xdr:spPr>
        <a:xfrm>
          <a:off x="6705111" y="118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61" name="直線コネクタ 460"/>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2"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3" name="直線コネクタ 462"/>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4"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5" name="直線コネクタ 464"/>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127721</xdr:rowOff>
    </xdr:from>
    <xdr:to>
      <xdr:col>55</xdr:col>
      <xdr:colOff>0</xdr:colOff>
      <xdr:row>95</xdr:row>
      <xdr:rowOff>132682</xdr:rowOff>
    </xdr:to>
    <xdr:cxnSp macro="">
      <xdr:nvCxnSpPr>
        <xdr:cNvPr id="466" name="直線コネクタ 465"/>
        <xdr:cNvCxnSpPr/>
      </xdr:nvCxnSpPr>
      <xdr:spPr>
        <a:xfrm flipV="1">
          <a:off x="9639300" y="16415471"/>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7"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8" name="フローチャート: 判断 467"/>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99695</xdr:rowOff>
    </xdr:from>
    <xdr:to>
      <xdr:col>50</xdr:col>
      <xdr:colOff>114300</xdr:colOff>
      <xdr:row>95</xdr:row>
      <xdr:rowOff>132682</xdr:rowOff>
    </xdr:to>
    <xdr:cxnSp macro="">
      <xdr:nvCxnSpPr>
        <xdr:cNvPr id="469" name="直線コネクタ 468"/>
        <xdr:cNvCxnSpPr/>
      </xdr:nvCxnSpPr>
      <xdr:spPr>
        <a:xfrm>
          <a:off x="8750300" y="16387445"/>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70" name="フローチャート: 判断 469"/>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71" name="テキスト ボックス 470"/>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99695</xdr:rowOff>
    </xdr:from>
    <xdr:to>
      <xdr:col>45</xdr:col>
      <xdr:colOff>177800</xdr:colOff>
      <xdr:row>95</xdr:row>
      <xdr:rowOff>121686</xdr:rowOff>
    </xdr:to>
    <xdr:cxnSp macro="">
      <xdr:nvCxnSpPr>
        <xdr:cNvPr id="472" name="直線コネクタ 471"/>
        <xdr:cNvCxnSpPr/>
      </xdr:nvCxnSpPr>
      <xdr:spPr>
        <a:xfrm flipV="1">
          <a:off x="7861300" y="16387445"/>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3" name="フローチャート: 判断 472"/>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4" name="テキスト ボックス 473"/>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162308</xdr:rowOff>
    </xdr:from>
    <xdr:to>
      <xdr:col>41</xdr:col>
      <xdr:colOff>50800</xdr:colOff>
      <xdr:row>95</xdr:row>
      <xdr:rowOff>121686</xdr:rowOff>
    </xdr:to>
    <xdr:cxnSp macro="">
      <xdr:nvCxnSpPr>
        <xdr:cNvPr id="475" name="直線コネクタ 474"/>
        <xdr:cNvCxnSpPr/>
      </xdr:nvCxnSpPr>
      <xdr:spPr>
        <a:xfrm>
          <a:off x="6972300" y="16278608"/>
          <a:ext cx="889000" cy="1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6" name="フローチャート: 判断 475"/>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7" name="テキスト ボックス 476"/>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8" name="フローチャート: 判断 477"/>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9" name="テキスト ボックス 478"/>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76921</xdr:rowOff>
    </xdr:from>
    <xdr:to>
      <xdr:col>55</xdr:col>
      <xdr:colOff>50800</xdr:colOff>
      <xdr:row>96</xdr:row>
      <xdr:rowOff>7071</xdr:rowOff>
    </xdr:to>
    <xdr:sp macro="" textlink="">
      <xdr:nvSpPr>
        <xdr:cNvPr id="485" name="楕円 484"/>
        <xdr:cNvSpPr/>
      </xdr:nvSpPr>
      <xdr:spPr>
        <a:xfrm>
          <a:off x="10426700" y="163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55348</xdr:rowOff>
    </xdr:from>
    <xdr:ext cx="534377" cy="259045"/>
    <xdr:sp macro="" textlink="">
      <xdr:nvSpPr>
        <xdr:cNvPr id="486" name="土木費該当値テキスト"/>
        <xdr:cNvSpPr txBox="1"/>
      </xdr:nvSpPr>
      <xdr:spPr>
        <a:xfrm>
          <a:off x="10528300" y="163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81882</xdr:rowOff>
    </xdr:from>
    <xdr:to>
      <xdr:col>50</xdr:col>
      <xdr:colOff>165100</xdr:colOff>
      <xdr:row>96</xdr:row>
      <xdr:rowOff>12032</xdr:rowOff>
    </xdr:to>
    <xdr:sp macro="" textlink="">
      <xdr:nvSpPr>
        <xdr:cNvPr id="487" name="楕円 486"/>
        <xdr:cNvSpPr/>
      </xdr:nvSpPr>
      <xdr:spPr>
        <a:xfrm>
          <a:off x="9588500" y="163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28559</xdr:rowOff>
    </xdr:from>
    <xdr:ext cx="534377" cy="259045"/>
    <xdr:sp macro="" textlink="">
      <xdr:nvSpPr>
        <xdr:cNvPr id="488" name="テキスト ボックス 487"/>
        <xdr:cNvSpPr txBox="1"/>
      </xdr:nvSpPr>
      <xdr:spPr>
        <a:xfrm>
          <a:off x="9372111" y="161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48895</xdr:rowOff>
    </xdr:from>
    <xdr:to>
      <xdr:col>46</xdr:col>
      <xdr:colOff>38100</xdr:colOff>
      <xdr:row>95</xdr:row>
      <xdr:rowOff>150495</xdr:rowOff>
    </xdr:to>
    <xdr:sp macro="" textlink="">
      <xdr:nvSpPr>
        <xdr:cNvPr id="489" name="楕円 488"/>
        <xdr:cNvSpPr/>
      </xdr:nvSpPr>
      <xdr:spPr>
        <a:xfrm>
          <a:off x="8699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141622</xdr:rowOff>
    </xdr:from>
    <xdr:ext cx="534377" cy="259045"/>
    <xdr:sp macro="" textlink="">
      <xdr:nvSpPr>
        <xdr:cNvPr id="490" name="テキスト ボックス 489"/>
        <xdr:cNvSpPr txBox="1"/>
      </xdr:nvSpPr>
      <xdr:spPr>
        <a:xfrm>
          <a:off x="8483111" y="16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70886</xdr:rowOff>
    </xdr:from>
    <xdr:to>
      <xdr:col>41</xdr:col>
      <xdr:colOff>101600</xdr:colOff>
      <xdr:row>96</xdr:row>
      <xdr:rowOff>1036</xdr:rowOff>
    </xdr:to>
    <xdr:sp macro="" textlink="">
      <xdr:nvSpPr>
        <xdr:cNvPr id="491" name="楕円 490"/>
        <xdr:cNvSpPr/>
      </xdr:nvSpPr>
      <xdr:spPr>
        <a:xfrm>
          <a:off x="7810500" y="1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163613</xdr:rowOff>
    </xdr:from>
    <xdr:ext cx="534377" cy="259045"/>
    <xdr:sp macro="" textlink="">
      <xdr:nvSpPr>
        <xdr:cNvPr id="492" name="テキスト ボックス 491"/>
        <xdr:cNvSpPr txBox="1"/>
      </xdr:nvSpPr>
      <xdr:spPr>
        <a:xfrm>
          <a:off x="7594111" y="1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111508</xdr:rowOff>
    </xdr:from>
    <xdr:to>
      <xdr:col>36</xdr:col>
      <xdr:colOff>165100</xdr:colOff>
      <xdr:row>95</xdr:row>
      <xdr:rowOff>41658</xdr:rowOff>
    </xdr:to>
    <xdr:sp macro="" textlink="">
      <xdr:nvSpPr>
        <xdr:cNvPr id="493" name="楕円 492"/>
        <xdr:cNvSpPr/>
      </xdr:nvSpPr>
      <xdr:spPr>
        <a:xfrm>
          <a:off x="6921500" y="162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58185</xdr:rowOff>
    </xdr:from>
    <xdr:ext cx="534377" cy="259045"/>
    <xdr:sp macro="" textlink="">
      <xdr:nvSpPr>
        <xdr:cNvPr id="494" name="テキスト ボックス 493"/>
        <xdr:cNvSpPr txBox="1"/>
      </xdr:nvSpPr>
      <xdr:spPr>
        <a:xfrm>
          <a:off x="6705111" y="160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1" name="直線コネクタ 520"/>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2"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3" name="直線コネクタ 522"/>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4"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5" name="直線コネクタ 524"/>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80754</xdr:rowOff>
    </xdr:from>
    <xdr:to>
      <xdr:col>85</xdr:col>
      <xdr:colOff>127000</xdr:colOff>
      <xdr:row>38</xdr:row>
      <xdr:rowOff>24094</xdr:rowOff>
    </xdr:to>
    <xdr:cxnSp macro="">
      <xdr:nvCxnSpPr>
        <xdr:cNvPr id="526" name="直線コネクタ 525"/>
        <xdr:cNvCxnSpPr/>
      </xdr:nvCxnSpPr>
      <xdr:spPr>
        <a:xfrm flipV="1">
          <a:off x="15481300" y="5910054"/>
          <a:ext cx="838200" cy="6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7"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8" name="フローチャート: 判断 527"/>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24094</xdr:rowOff>
    </xdr:from>
    <xdr:to>
      <xdr:col>81</xdr:col>
      <xdr:colOff>50800</xdr:colOff>
      <xdr:row>38</xdr:row>
      <xdr:rowOff>137904</xdr:rowOff>
    </xdr:to>
    <xdr:cxnSp macro="">
      <xdr:nvCxnSpPr>
        <xdr:cNvPr id="529" name="直線コネクタ 528"/>
        <xdr:cNvCxnSpPr/>
      </xdr:nvCxnSpPr>
      <xdr:spPr>
        <a:xfrm flipV="1">
          <a:off x="14592300" y="6539194"/>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0" name="フローチャート: 判断 529"/>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31" name="テキスト ボックス 530"/>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137904</xdr:rowOff>
    </xdr:from>
    <xdr:to>
      <xdr:col>76</xdr:col>
      <xdr:colOff>114300</xdr:colOff>
      <xdr:row>38</xdr:row>
      <xdr:rowOff>149007</xdr:rowOff>
    </xdr:to>
    <xdr:cxnSp macro="">
      <xdr:nvCxnSpPr>
        <xdr:cNvPr id="532" name="直線コネクタ 531"/>
        <xdr:cNvCxnSpPr/>
      </xdr:nvCxnSpPr>
      <xdr:spPr>
        <a:xfrm flipV="1">
          <a:off x="13703300" y="665300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3" name="フローチャート: 判断 532"/>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4" name="テキスト ボックス 533"/>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149007</xdr:rowOff>
    </xdr:from>
    <xdr:to>
      <xdr:col>71</xdr:col>
      <xdr:colOff>177800</xdr:colOff>
      <xdr:row>38</xdr:row>
      <xdr:rowOff>160274</xdr:rowOff>
    </xdr:to>
    <xdr:cxnSp macro="">
      <xdr:nvCxnSpPr>
        <xdr:cNvPr id="535" name="直線コネクタ 534"/>
        <xdr:cNvCxnSpPr/>
      </xdr:nvCxnSpPr>
      <xdr:spPr>
        <a:xfrm flipV="1">
          <a:off x="12814300" y="6664107"/>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6" name="フローチャート: 判断 535"/>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7" name="テキスト ボックス 536"/>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8" name="フローチャート: 判断 537"/>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9" name="テキスト ボックス 538"/>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29954</xdr:rowOff>
    </xdr:from>
    <xdr:to>
      <xdr:col>85</xdr:col>
      <xdr:colOff>177800</xdr:colOff>
      <xdr:row>34</xdr:row>
      <xdr:rowOff>131554</xdr:rowOff>
    </xdr:to>
    <xdr:sp macro="" textlink="">
      <xdr:nvSpPr>
        <xdr:cNvPr id="545" name="楕円 544"/>
        <xdr:cNvSpPr/>
      </xdr:nvSpPr>
      <xdr:spPr>
        <a:xfrm>
          <a:off x="16268700" y="58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52831</xdr:rowOff>
    </xdr:from>
    <xdr:ext cx="534377" cy="259045"/>
    <xdr:sp macro="" textlink="">
      <xdr:nvSpPr>
        <xdr:cNvPr id="546" name="消防費該当値テキスト"/>
        <xdr:cNvSpPr txBox="1"/>
      </xdr:nvSpPr>
      <xdr:spPr>
        <a:xfrm>
          <a:off x="16370300" y="571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144744</xdr:rowOff>
    </xdr:from>
    <xdr:to>
      <xdr:col>81</xdr:col>
      <xdr:colOff>101600</xdr:colOff>
      <xdr:row>38</xdr:row>
      <xdr:rowOff>74894</xdr:rowOff>
    </xdr:to>
    <xdr:sp macro="" textlink="">
      <xdr:nvSpPr>
        <xdr:cNvPr id="547" name="楕円 546"/>
        <xdr:cNvSpPr/>
      </xdr:nvSpPr>
      <xdr:spPr>
        <a:xfrm>
          <a:off x="15430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66021</xdr:rowOff>
    </xdr:from>
    <xdr:ext cx="469744" cy="259045"/>
    <xdr:sp macro="" textlink="">
      <xdr:nvSpPr>
        <xdr:cNvPr id="548" name="テキスト ボックス 547"/>
        <xdr:cNvSpPr txBox="1"/>
      </xdr:nvSpPr>
      <xdr:spPr>
        <a:xfrm>
          <a:off x="15246428"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87104</xdr:rowOff>
    </xdr:from>
    <xdr:to>
      <xdr:col>76</xdr:col>
      <xdr:colOff>165100</xdr:colOff>
      <xdr:row>39</xdr:row>
      <xdr:rowOff>17254</xdr:rowOff>
    </xdr:to>
    <xdr:sp macro="" textlink="">
      <xdr:nvSpPr>
        <xdr:cNvPr id="549" name="楕円 548"/>
        <xdr:cNvSpPr/>
      </xdr:nvSpPr>
      <xdr:spPr>
        <a:xfrm>
          <a:off x="14541500" y="6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8381</xdr:rowOff>
    </xdr:from>
    <xdr:ext cx="469744" cy="259045"/>
    <xdr:sp macro="" textlink="">
      <xdr:nvSpPr>
        <xdr:cNvPr id="550" name="テキスト ボックス 549"/>
        <xdr:cNvSpPr txBox="1"/>
      </xdr:nvSpPr>
      <xdr:spPr>
        <a:xfrm>
          <a:off x="14357428" y="669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98207</xdr:rowOff>
    </xdr:from>
    <xdr:to>
      <xdr:col>72</xdr:col>
      <xdr:colOff>38100</xdr:colOff>
      <xdr:row>39</xdr:row>
      <xdr:rowOff>28357</xdr:rowOff>
    </xdr:to>
    <xdr:sp macro="" textlink="">
      <xdr:nvSpPr>
        <xdr:cNvPr id="551" name="楕円 550"/>
        <xdr:cNvSpPr/>
      </xdr:nvSpPr>
      <xdr:spPr>
        <a:xfrm>
          <a:off x="13652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19484</xdr:rowOff>
    </xdr:from>
    <xdr:ext cx="469744" cy="259045"/>
    <xdr:sp macro="" textlink="">
      <xdr:nvSpPr>
        <xdr:cNvPr id="552" name="テキスト ボックス 551"/>
        <xdr:cNvSpPr txBox="1"/>
      </xdr:nvSpPr>
      <xdr:spPr>
        <a:xfrm>
          <a:off x="13468428" y="67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109474</xdr:rowOff>
    </xdr:from>
    <xdr:to>
      <xdr:col>67</xdr:col>
      <xdr:colOff>101600</xdr:colOff>
      <xdr:row>39</xdr:row>
      <xdr:rowOff>39624</xdr:rowOff>
    </xdr:to>
    <xdr:sp macro="" textlink="">
      <xdr:nvSpPr>
        <xdr:cNvPr id="553" name="楕円 552"/>
        <xdr:cNvSpPr/>
      </xdr:nvSpPr>
      <xdr:spPr>
        <a:xfrm>
          <a:off x="12763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30751</xdr:rowOff>
    </xdr:from>
    <xdr:ext cx="469744" cy="259045"/>
    <xdr:sp macro="" textlink="">
      <xdr:nvSpPr>
        <xdr:cNvPr id="554" name="テキスト ボックス 553"/>
        <xdr:cNvSpPr txBox="1"/>
      </xdr:nvSpPr>
      <xdr:spPr>
        <a:xfrm>
          <a:off x="12579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7" name="直線コネクタ 576"/>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8"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9" name="直線コネクタ 578"/>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80"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81" name="直線コネクタ 580"/>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148592</xdr:rowOff>
    </xdr:from>
    <xdr:to>
      <xdr:col>85</xdr:col>
      <xdr:colOff>127000</xdr:colOff>
      <xdr:row>56</xdr:row>
      <xdr:rowOff>162309</xdr:rowOff>
    </xdr:to>
    <xdr:cxnSp macro="">
      <xdr:nvCxnSpPr>
        <xdr:cNvPr id="582" name="直線コネクタ 581"/>
        <xdr:cNvCxnSpPr/>
      </xdr:nvCxnSpPr>
      <xdr:spPr>
        <a:xfrm flipV="1">
          <a:off x="15481300" y="8892542"/>
          <a:ext cx="838200" cy="8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3"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4" name="フローチャート: 判断 583"/>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162309</xdr:rowOff>
    </xdr:from>
    <xdr:to>
      <xdr:col>81</xdr:col>
      <xdr:colOff>50800</xdr:colOff>
      <xdr:row>57</xdr:row>
      <xdr:rowOff>83510</xdr:rowOff>
    </xdr:to>
    <xdr:cxnSp macro="">
      <xdr:nvCxnSpPr>
        <xdr:cNvPr id="585" name="直線コネクタ 584"/>
        <xdr:cNvCxnSpPr/>
      </xdr:nvCxnSpPr>
      <xdr:spPr>
        <a:xfrm flipV="1">
          <a:off x="14592300" y="9763509"/>
          <a:ext cx="8890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6" name="フローチャート: 判断 585"/>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7" name="テキスト ボックス 586"/>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83510</xdr:rowOff>
    </xdr:from>
    <xdr:to>
      <xdr:col>76</xdr:col>
      <xdr:colOff>114300</xdr:colOff>
      <xdr:row>57</xdr:row>
      <xdr:rowOff>90734</xdr:rowOff>
    </xdr:to>
    <xdr:cxnSp macro="">
      <xdr:nvCxnSpPr>
        <xdr:cNvPr id="588" name="直線コネクタ 587"/>
        <xdr:cNvCxnSpPr/>
      </xdr:nvCxnSpPr>
      <xdr:spPr>
        <a:xfrm flipV="1">
          <a:off x="13703300" y="985616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9" name="フローチャート: 判断 588"/>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90" name="テキスト ボックス 589"/>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90734</xdr:rowOff>
    </xdr:from>
    <xdr:to>
      <xdr:col>71</xdr:col>
      <xdr:colOff>177800</xdr:colOff>
      <xdr:row>58</xdr:row>
      <xdr:rowOff>33950</xdr:rowOff>
    </xdr:to>
    <xdr:cxnSp macro="">
      <xdr:nvCxnSpPr>
        <xdr:cNvPr id="591" name="直線コネクタ 590"/>
        <xdr:cNvCxnSpPr/>
      </xdr:nvCxnSpPr>
      <xdr:spPr>
        <a:xfrm flipV="1">
          <a:off x="12814300" y="9863384"/>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2" name="フローチャート: 判断 591"/>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3" name="テキスト ボックス 592"/>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4" name="フローチャート: 判断 593"/>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5" name="テキスト ボックス 594"/>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97792</xdr:rowOff>
    </xdr:from>
    <xdr:to>
      <xdr:col>85</xdr:col>
      <xdr:colOff>177800</xdr:colOff>
      <xdr:row>52</xdr:row>
      <xdr:rowOff>27942</xdr:rowOff>
    </xdr:to>
    <xdr:sp macro="" textlink="">
      <xdr:nvSpPr>
        <xdr:cNvPr id="601" name="楕円 600"/>
        <xdr:cNvSpPr/>
      </xdr:nvSpPr>
      <xdr:spPr>
        <a:xfrm>
          <a:off x="16268700" y="88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12719</xdr:rowOff>
    </xdr:from>
    <xdr:ext cx="534377" cy="259045"/>
    <xdr:sp macro="" textlink="">
      <xdr:nvSpPr>
        <xdr:cNvPr id="602" name="教育費該当値テキスト"/>
        <xdr:cNvSpPr txBox="1"/>
      </xdr:nvSpPr>
      <xdr:spPr>
        <a:xfrm>
          <a:off x="16370300" y="87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111509</xdr:rowOff>
    </xdr:from>
    <xdr:to>
      <xdr:col>81</xdr:col>
      <xdr:colOff>101600</xdr:colOff>
      <xdr:row>57</xdr:row>
      <xdr:rowOff>41659</xdr:rowOff>
    </xdr:to>
    <xdr:sp macro="" textlink="">
      <xdr:nvSpPr>
        <xdr:cNvPr id="603" name="楕円 602"/>
        <xdr:cNvSpPr/>
      </xdr:nvSpPr>
      <xdr:spPr>
        <a:xfrm>
          <a:off x="154305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58186</xdr:rowOff>
    </xdr:from>
    <xdr:ext cx="534377" cy="259045"/>
    <xdr:sp macro="" textlink="">
      <xdr:nvSpPr>
        <xdr:cNvPr id="604" name="テキスト ボックス 603"/>
        <xdr:cNvSpPr txBox="1"/>
      </xdr:nvSpPr>
      <xdr:spPr>
        <a:xfrm>
          <a:off x="15214111" y="94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32710</xdr:rowOff>
    </xdr:from>
    <xdr:to>
      <xdr:col>76</xdr:col>
      <xdr:colOff>165100</xdr:colOff>
      <xdr:row>57</xdr:row>
      <xdr:rowOff>134310</xdr:rowOff>
    </xdr:to>
    <xdr:sp macro="" textlink="">
      <xdr:nvSpPr>
        <xdr:cNvPr id="605" name="楕円 604"/>
        <xdr:cNvSpPr/>
      </xdr:nvSpPr>
      <xdr:spPr>
        <a:xfrm>
          <a:off x="14541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150837</xdr:rowOff>
    </xdr:from>
    <xdr:ext cx="534377" cy="259045"/>
    <xdr:sp macro="" textlink="">
      <xdr:nvSpPr>
        <xdr:cNvPr id="606" name="テキスト ボックス 605"/>
        <xdr:cNvSpPr txBox="1"/>
      </xdr:nvSpPr>
      <xdr:spPr>
        <a:xfrm>
          <a:off x="14325111" y="95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39934</xdr:rowOff>
    </xdr:from>
    <xdr:to>
      <xdr:col>72</xdr:col>
      <xdr:colOff>38100</xdr:colOff>
      <xdr:row>57</xdr:row>
      <xdr:rowOff>141534</xdr:rowOff>
    </xdr:to>
    <xdr:sp macro="" textlink="">
      <xdr:nvSpPr>
        <xdr:cNvPr id="607" name="楕円 606"/>
        <xdr:cNvSpPr/>
      </xdr:nvSpPr>
      <xdr:spPr>
        <a:xfrm>
          <a:off x="13652500" y="98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158061</xdr:rowOff>
    </xdr:from>
    <xdr:ext cx="534377" cy="259045"/>
    <xdr:sp macro="" textlink="">
      <xdr:nvSpPr>
        <xdr:cNvPr id="608" name="テキスト ボックス 607"/>
        <xdr:cNvSpPr txBox="1"/>
      </xdr:nvSpPr>
      <xdr:spPr>
        <a:xfrm>
          <a:off x="13436111" y="95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154600</xdr:rowOff>
    </xdr:from>
    <xdr:to>
      <xdr:col>67</xdr:col>
      <xdr:colOff>101600</xdr:colOff>
      <xdr:row>58</xdr:row>
      <xdr:rowOff>84750</xdr:rowOff>
    </xdr:to>
    <xdr:sp macro="" textlink="">
      <xdr:nvSpPr>
        <xdr:cNvPr id="609" name="楕円 608"/>
        <xdr:cNvSpPr/>
      </xdr:nvSpPr>
      <xdr:spPr>
        <a:xfrm>
          <a:off x="12763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101277</xdr:rowOff>
    </xdr:from>
    <xdr:ext cx="534377" cy="259045"/>
    <xdr:sp macro="" textlink="">
      <xdr:nvSpPr>
        <xdr:cNvPr id="610" name="テキスト ボックス 609"/>
        <xdr:cNvSpPr txBox="1"/>
      </xdr:nvSpPr>
      <xdr:spPr>
        <a:xfrm>
          <a:off x="12547111" y="97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23915</xdr:rowOff>
    </xdr:from>
    <xdr:to>
      <xdr:col>85</xdr:col>
      <xdr:colOff>127000</xdr:colOff>
      <xdr:row>78</xdr:row>
      <xdr:rowOff>25115</xdr:rowOff>
    </xdr:to>
    <xdr:cxnSp macro="">
      <xdr:nvCxnSpPr>
        <xdr:cNvPr id="635" name="直線コネクタ 634"/>
        <xdr:cNvCxnSpPr/>
      </xdr:nvCxnSpPr>
      <xdr:spPr>
        <a:xfrm>
          <a:off x="15481300" y="13397015"/>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23915</xdr:rowOff>
    </xdr:from>
    <xdr:to>
      <xdr:col>81</xdr:col>
      <xdr:colOff>50800</xdr:colOff>
      <xdr:row>78</xdr:row>
      <xdr:rowOff>25228</xdr:rowOff>
    </xdr:to>
    <xdr:cxnSp macro="">
      <xdr:nvCxnSpPr>
        <xdr:cNvPr id="638" name="直線コネクタ 637"/>
        <xdr:cNvCxnSpPr/>
      </xdr:nvCxnSpPr>
      <xdr:spPr>
        <a:xfrm flipV="1">
          <a:off x="14592300" y="13397015"/>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25228</xdr:rowOff>
    </xdr:from>
    <xdr:to>
      <xdr:col>76</xdr:col>
      <xdr:colOff>114300</xdr:colOff>
      <xdr:row>78</xdr:row>
      <xdr:rowOff>25343</xdr:rowOff>
    </xdr:to>
    <xdr:cxnSp macro="">
      <xdr:nvCxnSpPr>
        <xdr:cNvPr id="641" name="直線コネクタ 640"/>
        <xdr:cNvCxnSpPr/>
      </xdr:nvCxnSpPr>
      <xdr:spPr>
        <a:xfrm flipV="1">
          <a:off x="13703300" y="133983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24885</xdr:rowOff>
    </xdr:from>
    <xdr:to>
      <xdr:col>71</xdr:col>
      <xdr:colOff>177800</xdr:colOff>
      <xdr:row>78</xdr:row>
      <xdr:rowOff>25343</xdr:rowOff>
    </xdr:to>
    <xdr:cxnSp macro="">
      <xdr:nvCxnSpPr>
        <xdr:cNvPr id="644" name="直線コネクタ 643"/>
        <xdr:cNvCxnSpPr/>
      </xdr:nvCxnSpPr>
      <xdr:spPr>
        <a:xfrm>
          <a:off x="12814300" y="133979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145765</xdr:rowOff>
    </xdr:from>
    <xdr:to>
      <xdr:col>85</xdr:col>
      <xdr:colOff>177800</xdr:colOff>
      <xdr:row>78</xdr:row>
      <xdr:rowOff>75915</xdr:rowOff>
    </xdr:to>
    <xdr:sp macro="" textlink="">
      <xdr:nvSpPr>
        <xdr:cNvPr id="654" name="楕円 653"/>
        <xdr:cNvSpPr/>
      </xdr:nvSpPr>
      <xdr:spPr>
        <a:xfrm>
          <a:off x="162687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249299" cy="259045"/>
    <xdr:sp macro="" textlink="">
      <xdr:nvSpPr>
        <xdr:cNvPr id="655" name="災害復旧費該当値テキスト"/>
        <xdr:cNvSpPr txBox="1"/>
      </xdr:nvSpPr>
      <xdr:spPr>
        <a:xfrm>
          <a:off x="16370300" y="13279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144565</xdr:rowOff>
    </xdr:from>
    <xdr:to>
      <xdr:col>81</xdr:col>
      <xdr:colOff>101600</xdr:colOff>
      <xdr:row>78</xdr:row>
      <xdr:rowOff>74715</xdr:rowOff>
    </xdr:to>
    <xdr:sp macro="" textlink="">
      <xdr:nvSpPr>
        <xdr:cNvPr id="656" name="楕円 655"/>
        <xdr:cNvSpPr/>
      </xdr:nvSpPr>
      <xdr:spPr>
        <a:xfrm>
          <a:off x="15430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65842</xdr:rowOff>
    </xdr:from>
    <xdr:ext cx="313932" cy="259045"/>
    <xdr:sp macro="" textlink="">
      <xdr:nvSpPr>
        <xdr:cNvPr id="657" name="テキスト ボックス 656"/>
        <xdr:cNvSpPr txBox="1"/>
      </xdr:nvSpPr>
      <xdr:spPr>
        <a:xfrm>
          <a:off x="15324333" y="13438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145878</xdr:rowOff>
    </xdr:from>
    <xdr:to>
      <xdr:col>76</xdr:col>
      <xdr:colOff>165100</xdr:colOff>
      <xdr:row>78</xdr:row>
      <xdr:rowOff>76028</xdr:rowOff>
    </xdr:to>
    <xdr:sp macro="" textlink="">
      <xdr:nvSpPr>
        <xdr:cNvPr id="658" name="楕円 657"/>
        <xdr:cNvSpPr/>
      </xdr:nvSpPr>
      <xdr:spPr>
        <a:xfrm>
          <a:off x="14541500" y="133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67155</xdr:rowOff>
    </xdr:from>
    <xdr:ext cx="249299" cy="259045"/>
    <xdr:sp macro="" textlink="">
      <xdr:nvSpPr>
        <xdr:cNvPr id="659" name="テキスト ボックス 658"/>
        <xdr:cNvSpPr txBox="1"/>
      </xdr:nvSpPr>
      <xdr:spPr>
        <a:xfrm>
          <a:off x="14467650" y="13440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145993</xdr:rowOff>
    </xdr:from>
    <xdr:to>
      <xdr:col>72</xdr:col>
      <xdr:colOff>38100</xdr:colOff>
      <xdr:row>78</xdr:row>
      <xdr:rowOff>76143</xdr:rowOff>
    </xdr:to>
    <xdr:sp macro="" textlink="">
      <xdr:nvSpPr>
        <xdr:cNvPr id="660" name="楕円 659"/>
        <xdr:cNvSpPr/>
      </xdr:nvSpPr>
      <xdr:spPr>
        <a:xfrm>
          <a:off x="13652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67270</xdr:rowOff>
    </xdr:from>
    <xdr:ext cx="249299" cy="259045"/>
    <xdr:sp macro="" textlink="">
      <xdr:nvSpPr>
        <xdr:cNvPr id="661" name="テキスト ボックス 660"/>
        <xdr:cNvSpPr txBox="1"/>
      </xdr:nvSpPr>
      <xdr:spPr>
        <a:xfrm>
          <a:off x="13578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145535</xdr:rowOff>
    </xdr:from>
    <xdr:to>
      <xdr:col>67</xdr:col>
      <xdr:colOff>101600</xdr:colOff>
      <xdr:row>78</xdr:row>
      <xdr:rowOff>75685</xdr:rowOff>
    </xdr:to>
    <xdr:sp macro="" textlink="">
      <xdr:nvSpPr>
        <xdr:cNvPr id="662" name="楕円 661"/>
        <xdr:cNvSpPr/>
      </xdr:nvSpPr>
      <xdr:spPr>
        <a:xfrm>
          <a:off x="12763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66812</xdr:rowOff>
    </xdr:from>
    <xdr:ext cx="249299" cy="259045"/>
    <xdr:sp macro="" textlink="">
      <xdr:nvSpPr>
        <xdr:cNvPr id="663" name="テキスト ボックス 662"/>
        <xdr:cNvSpPr txBox="1"/>
      </xdr:nvSpPr>
      <xdr:spPr>
        <a:xfrm>
          <a:off x="12689650" y="13439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8141</xdr:rowOff>
    </xdr:from>
    <xdr:to>
      <xdr:col>85</xdr:col>
      <xdr:colOff>127000</xdr:colOff>
      <xdr:row>95</xdr:row>
      <xdr:rowOff>59096</xdr:rowOff>
    </xdr:to>
    <xdr:cxnSp macro="">
      <xdr:nvCxnSpPr>
        <xdr:cNvPr id="691" name="直線コネクタ 690"/>
        <xdr:cNvCxnSpPr/>
      </xdr:nvCxnSpPr>
      <xdr:spPr>
        <a:xfrm>
          <a:off x="15481300" y="16295891"/>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2"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8141</xdr:rowOff>
    </xdr:from>
    <xdr:to>
      <xdr:col>81</xdr:col>
      <xdr:colOff>50800</xdr:colOff>
      <xdr:row>95</xdr:row>
      <xdr:rowOff>10702</xdr:rowOff>
    </xdr:to>
    <xdr:cxnSp macro="">
      <xdr:nvCxnSpPr>
        <xdr:cNvPr id="694" name="直線コネクタ 693"/>
        <xdr:cNvCxnSpPr/>
      </xdr:nvCxnSpPr>
      <xdr:spPr>
        <a:xfrm flipV="1">
          <a:off x="14592300" y="16295891"/>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6" name="テキスト ボックス 695"/>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110417</xdr:rowOff>
    </xdr:from>
    <xdr:to>
      <xdr:col>76</xdr:col>
      <xdr:colOff>114300</xdr:colOff>
      <xdr:row>95</xdr:row>
      <xdr:rowOff>10702</xdr:rowOff>
    </xdr:to>
    <xdr:cxnSp macro="">
      <xdr:nvCxnSpPr>
        <xdr:cNvPr id="697" name="直線コネクタ 696"/>
        <xdr:cNvCxnSpPr/>
      </xdr:nvCxnSpPr>
      <xdr:spPr>
        <a:xfrm>
          <a:off x="13703300" y="16226717"/>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9" name="テキスト ボックス 698"/>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110417</xdr:rowOff>
    </xdr:from>
    <xdr:to>
      <xdr:col>71</xdr:col>
      <xdr:colOff>177800</xdr:colOff>
      <xdr:row>94</xdr:row>
      <xdr:rowOff>111536</xdr:rowOff>
    </xdr:to>
    <xdr:cxnSp macro="">
      <xdr:nvCxnSpPr>
        <xdr:cNvPr id="700" name="直線コネクタ 699"/>
        <xdr:cNvCxnSpPr/>
      </xdr:nvCxnSpPr>
      <xdr:spPr>
        <a:xfrm flipV="1">
          <a:off x="12814300" y="16226717"/>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2" name="テキスト ボックス 701"/>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4" name="テキスト ボックス 703"/>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8296</xdr:rowOff>
    </xdr:from>
    <xdr:to>
      <xdr:col>85</xdr:col>
      <xdr:colOff>177800</xdr:colOff>
      <xdr:row>95</xdr:row>
      <xdr:rowOff>109896</xdr:rowOff>
    </xdr:to>
    <xdr:sp macro="" textlink="">
      <xdr:nvSpPr>
        <xdr:cNvPr id="710" name="楕円 709"/>
        <xdr:cNvSpPr/>
      </xdr:nvSpPr>
      <xdr:spPr>
        <a:xfrm>
          <a:off x="16268700" y="162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31173</xdr:rowOff>
    </xdr:from>
    <xdr:ext cx="534377" cy="259045"/>
    <xdr:sp macro="" textlink="">
      <xdr:nvSpPr>
        <xdr:cNvPr id="711" name="公債費該当値テキスト"/>
        <xdr:cNvSpPr txBox="1"/>
      </xdr:nvSpPr>
      <xdr:spPr>
        <a:xfrm>
          <a:off x="16370300" y="161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128791</xdr:rowOff>
    </xdr:from>
    <xdr:to>
      <xdr:col>81</xdr:col>
      <xdr:colOff>101600</xdr:colOff>
      <xdr:row>95</xdr:row>
      <xdr:rowOff>58941</xdr:rowOff>
    </xdr:to>
    <xdr:sp macro="" textlink="">
      <xdr:nvSpPr>
        <xdr:cNvPr id="712" name="楕円 711"/>
        <xdr:cNvSpPr/>
      </xdr:nvSpPr>
      <xdr:spPr>
        <a:xfrm>
          <a:off x="15430500" y="16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75468</xdr:rowOff>
    </xdr:from>
    <xdr:ext cx="534377" cy="259045"/>
    <xdr:sp macro="" textlink="">
      <xdr:nvSpPr>
        <xdr:cNvPr id="713" name="テキスト ボックス 712"/>
        <xdr:cNvSpPr txBox="1"/>
      </xdr:nvSpPr>
      <xdr:spPr>
        <a:xfrm>
          <a:off x="15214111" y="160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131352</xdr:rowOff>
    </xdr:from>
    <xdr:to>
      <xdr:col>76</xdr:col>
      <xdr:colOff>165100</xdr:colOff>
      <xdr:row>95</xdr:row>
      <xdr:rowOff>61502</xdr:rowOff>
    </xdr:to>
    <xdr:sp macro="" textlink="">
      <xdr:nvSpPr>
        <xdr:cNvPr id="714" name="楕円 713"/>
        <xdr:cNvSpPr/>
      </xdr:nvSpPr>
      <xdr:spPr>
        <a:xfrm>
          <a:off x="14541500" y="162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78029</xdr:rowOff>
    </xdr:from>
    <xdr:ext cx="534377" cy="259045"/>
    <xdr:sp macro="" textlink="">
      <xdr:nvSpPr>
        <xdr:cNvPr id="715" name="テキスト ボックス 714"/>
        <xdr:cNvSpPr txBox="1"/>
      </xdr:nvSpPr>
      <xdr:spPr>
        <a:xfrm>
          <a:off x="14325111" y="160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59617</xdr:rowOff>
    </xdr:from>
    <xdr:to>
      <xdr:col>72</xdr:col>
      <xdr:colOff>38100</xdr:colOff>
      <xdr:row>94</xdr:row>
      <xdr:rowOff>161217</xdr:rowOff>
    </xdr:to>
    <xdr:sp macro="" textlink="">
      <xdr:nvSpPr>
        <xdr:cNvPr id="716" name="楕円 715"/>
        <xdr:cNvSpPr/>
      </xdr:nvSpPr>
      <xdr:spPr>
        <a:xfrm>
          <a:off x="13652500" y="161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6294</xdr:rowOff>
    </xdr:from>
    <xdr:ext cx="534377" cy="259045"/>
    <xdr:sp macro="" textlink="">
      <xdr:nvSpPr>
        <xdr:cNvPr id="717" name="テキスト ボックス 716"/>
        <xdr:cNvSpPr txBox="1"/>
      </xdr:nvSpPr>
      <xdr:spPr>
        <a:xfrm>
          <a:off x="13436111" y="159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60736</xdr:rowOff>
    </xdr:from>
    <xdr:to>
      <xdr:col>67</xdr:col>
      <xdr:colOff>101600</xdr:colOff>
      <xdr:row>94</xdr:row>
      <xdr:rowOff>162336</xdr:rowOff>
    </xdr:to>
    <xdr:sp macro="" textlink="">
      <xdr:nvSpPr>
        <xdr:cNvPr id="718" name="楕円 717"/>
        <xdr:cNvSpPr/>
      </xdr:nvSpPr>
      <xdr:spPr>
        <a:xfrm>
          <a:off x="12763500" y="161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7413</xdr:rowOff>
    </xdr:from>
    <xdr:ext cx="534377" cy="259045"/>
    <xdr:sp macro="" textlink="">
      <xdr:nvSpPr>
        <xdr:cNvPr id="719" name="テキスト ボックス 718"/>
        <xdr:cNvSpPr txBox="1"/>
      </xdr:nvSpPr>
      <xdr:spPr>
        <a:xfrm>
          <a:off x="12547111" y="159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96375</xdr:rowOff>
    </xdr:from>
    <xdr:to>
      <xdr:col>116</xdr:col>
      <xdr:colOff>63500</xdr:colOff>
      <xdr:row>31</xdr:row>
      <xdr:rowOff>136652</xdr:rowOff>
    </xdr:to>
    <xdr:cxnSp macro="">
      <xdr:nvCxnSpPr>
        <xdr:cNvPr id="750" name="直線コネクタ 749"/>
        <xdr:cNvCxnSpPr/>
      </xdr:nvCxnSpPr>
      <xdr:spPr>
        <a:xfrm flipV="1">
          <a:off x="21323300" y="5411325"/>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51" name="諸支出金平均値テキスト"/>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128488</xdr:rowOff>
    </xdr:from>
    <xdr:to>
      <xdr:col>111</xdr:col>
      <xdr:colOff>177800</xdr:colOff>
      <xdr:row>31</xdr:row>
      <xdr:rowOff>136652</xdr:rowOff>
    </xdr:to>
    <xdr:cxnSp macro="">
      <xdr:nvCxnSpPr>
        <xdr:cNvPr id="753" name="直線コネクタ 752"/>
        <xdr:cNvCxnSpPr/>
      </xdr:nvCxnSpPr>
      <xdr:spPr>
        <a:xfrm>
          <a:off x="20434300" y="54434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5" name="テキスト ボックス 754"/>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128488</xdr:rowOff>
    </xdr:from>
    <xdr:to>
      <xdr:col>107</xdr:col>
      <xdr:colOff>50800</xdr:colOff>
      <xdr:row>32</xdr:row>
      <xdr:rowOff>77107</xdr:rowOff>
    </xdr:to>
    <xdr:cxnSp macro="">
      <xdr:nvCxnSpPr>
        <xdr:cNvPr id="756" name="直線コネクタ 755"/>
        <xdr:cNvCxnSpPr/>
      </xdr:nvCxnSpPr>
      <xdr:spPr>
        <a:xfrm flipV="1">
          <a:off x="19545300" y="5443438"/>
          <a:ext cx="889000" cy="1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8" name="テキスト ボックス 757"/>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65024</xdr:rowOff>
    </xdr:from>
    <xdr:to>
      <xdr:col>102</xdr:col>
      <xdr:colOff>114300</xdr:colOff>
      <xdr:row>32</xdr:row>
      <xdr:rowOff>77107</xdr:rowOff>
    </xdr:to>
    <xdr:cxnSp macro="">
      <xdr:nvCxnSpPr>
        <xdr:cNvPr id="759" name="直線コネクタ 758"/>
        <xdr:cNvCxnSpPr/>
      </xdr:nvCxnSpPr>
      <xdr:spPr>
        <a:xfrm>
          <a:off x="18656300" y="555142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38806</xdr:rowOff>
    </xdr:from>
    <xdr:ext cx="469744" cy="259045"/>
    <xdr:sp macro="" textlink="">
      <xdr:nvSpPr>
        <xdr:cNvPr id="761" name="テキスト ボックス 760"/>
        <xdr:cNvSpPr txBox="1"/>
      </xdr:nvSpPr>
      <xdr:spPr>
        <a:xfrm>
          <a:off x="19310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3" name="テキスト ボックス 762"/>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45575</xdr:rowOff>
    </xdr:from>
    <xdr:to>
      <xdr:col>116</xdr:col>
      <xdr:colOff>114300</xdr:colOff>
      <xdr:row>31</xdr:row>
      <xdr:rowOff>147175</xdr:rowOff>
    </xdr:to>
    <xdr:sp macro="" textlink="">
      <xdr:nvSpPr>
        <xdr:cNvPr id="769" name="楕円 768"/>
        <xdr:cNvSpPr/>
      </xdr:nvSpPr>
      <xdr:spPr>
        <a:xfrm>
          <a:off x="22110700" y="5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68452</xdr:rowOff>
    </xdr:from>
    <xdr:ext cx="534377" cy="259045"/>
    <xdr:sp macro="" textlink="">
      <xdr:nvSpPr>
        <xdr:cNvPr id="770" name="諸支出金該当値テキスト"/>
        <xdr:cNvSpPr txBox="1"/>
      </xdr:nvSpPr>
      <xdr:spPr>
        <a:xfrm>
          <a:off x="22212300" y="521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85852</xdr:rowOff>
    </xdr:from>
    <xdr:to>
      <xdr:col>112</xdr:col>
      <xdr:colOff>38100</xdr:colOff>
      <xdr:row>32</xdr:row>
      <xdr:rowOff>16002</xdr:rowOff>
    </xdr:to>
    <xdr:sp macro="" textlink="">
      <xdr:nvSpPr>
        <xdr:cNvPr id="771" name="楕円 770"/>
        <xdr:cNvSpPr/>
      </xdr:nvSpPr>
      <xdr:spPr>
        <a:xfrm>
          <a:off x="21272500" y="54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32529</xdr:rowOff>
    </xdr:from>
    <xdr:ext cx="534377" cy="259045"/>
    <xdr:sp macro="" textlink="">
      <xdr:nvSpPr>
        <xdr:cNvPr id="772" name="テキスト ボックス 771"/>
        <xdr:cNvSpPr txBox="1"/>
      </xdr:nvSpPr>
      <xdr:spPr>
        <a:xfrm>
          <a:off x="21056111" y="51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77688</xdr:rowOff>
    </xdr:from>
    <xdr:to>
      <xdr:col>107</xdr:col>
      <xdr:colOff>101600</xdr:colOff>
      <xdr:row>32</xdr:row>
      <xdr:rowOff>7838</xdr:rowOff>
    </xdr:to>
    <xdr:sp macro="" textlink="">
      <xdr:nvSpPr>
        <xdr:cNvPr id="773" name="楕円 772"/>
        <xdr:cNvSpPr/>
      </xdr:nvSpPr>
      <xdr:spPr>
        <a:xfrm>
          <a:off x="20383500" y="53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24365</xdr:rowOff>
    </xdr:from>
    <xdr:ext cx="534377" cy="259045"/>
    <xdr:sp macro="" textlink="">
      <xdr:nvSpPr>
        <xdr:cNvPr id="774" name="テキスト ボックス 773"/>
        <xdr:cNvSpPr txBox="1"/>
      </xdr:nvSpPr>
      <xdr:spPr>
        <a:xfrm>
          <a:off x="20167111" y="51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26307</xdr:rowOff>
    </xdr:from>
    <xdr:to>
      <xdr:col>102</xdr:col>
      <xdr:colOff>165100</xdr:colOff>
      <xdr:row>32</xdr:row>
      <xdr:rowOff>127907</xdr:rowOff>
    </xdr:to>
    <xdr:sp macro="" textlink="">
      <xdr:nvSpPr>
        <xdr:cNvPr id="775" name="楕円 774"/>
        <xdr:cNvSpPr/>
      </xdr:nvSpPr>
      <xdr:spPr>
        <a:xfrm>
          <a:off x="19494500" y="55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144434</xdr:rowOff>
    </xdr:from>
    <xdr:ext cx="534377" cy="259045"/>
    <xdr:sp macro="" textlink="">
      <xdr:nvSpPr>
        <xdr:cNvPr id="776" name="テキスト ボックス 775"/>
        <xdr:cNvSpPr txBox="1"/>
      </xdr:nvSpPr>
      <xdr:spPr>
        <a:xfrm>
          <a:off x="19278111" y="52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14224</xdr:rowOff>
    </xdr:from>
    <xdr:to>
      <xdr:col>98</xdr:col>
      <xdr:colOff>38100</xdr:colOff>
      <xdr:row>32</xdr:row>
      <xdr:rowOff>115824</xdr:rowOff>
    </xdr:to>
    <xdr:sp macro="" textlink="">
      <xdr:nvSpPr>
        <xdr:cNvPr id="777" name="楕円 776"/>
        <xdr:cNvSpPr/>
      </xdr:nvSpPr>
      <xdr:spPr>
        <a:xfrm>
          <a:off x="18605500" y="5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132351</xdr:rowOff>
    </xdr:from>
    <xdr:ext cx="534377" cy="259045"/>
    <xdr:sp macro="" textlink="">
      <xdr:nvSpPr>
        <xdr:cNvPr id="778" name="テキスト ボックス 777"/>
        <xdr:cNvSpPr txBox="1"/>
      </xdr:nvSpPr>
      <xdr:spPr>
        <a:xfrm>
          <a:off x="18389111" y="52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191,938</a:t>
          </a:r>
          <a:r>
            <a:rPr kumimoji="1" lang="ja-JP" altLang="en-US" sz="1300">
              <a:latin typeface="ＭＳ Ｐゴシック" panose="020B0600070205080204" pitchFamily="50" charset="-128"/>
              <a:ea typeface="ＭＳ Ｐゴシック" panose="020B0600070205080204" pitchFamily="50" charset="-128"/>
            </a:rPr>
            <a:t>円となっており，増加傾向にある。これは，主に社会福祉費と児童福祉費の増加によるものであり，障がい福祉サービスの利用者数の増や，保育所入所児童数の増等が要因である。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・消防費の増加の要因は，新消防署の整備や消防ヘリの更新整備等に伴う消防施設整備費の増によるものである。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特徴的なものとして，商工費が高い水準にあるのは，中小企業者や開業を計画する者を対象に長期・低利の事業資金を利用できる商工金融資金制度を設けていることが要因である。また，教育費が高い水準にあるのは，総人口に対す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歳の人口の割合が高いことがあげられる（Ｈ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国政調査　福岡市：</a:t>
          </a:r>
          <a:r>
            <a:rPr kumimoji="1" lang="en-US" altLang="ja-JP" sz="1300">
              <a:latin typeface="ＭＳ Ｐゴシック" panose="020B0600070205080204" pitchFamily="50" charset="-128"/>
              <a:ea typeface="ＭＳ Ｐゴシック" panose="020B0600070205080204" pitchFamily="50" charset="-128"/>
            </a:rPr>
            <a:t>10.30</a:t>
          </a:r>
          <a:r>
            <a:rPr kumimoji="1" lang="ja-JP" altLang="en-US" sz="1300">
              <a:latin typeface="ＭＳ Ｐゴシック" panose="020B0600070205080204" pitchFamily="50" charset="-128"/>
              <a:ea typeface="ＭＳ Ｐゴシック" panose="020B0600070205080204" pitchFamily="50" charset="-128"/>
            </a:rPr>
            <a:t>％，他政令市：</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％）。近年は小学校や特別支援学校への空調設備の導入や新設小学校の用地取得，校舎等整備事業等により増加している。さらに，公債費が高い水準にあるのは，バブル崩壊後の概ね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年度をピークに毎年着実に縮減しており，今後も引き続き，市債発行額の抑制による中長期的な公債費の縮減に努める。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ja-JP" altLang="en-US" sz="900">
              <a:latin typeface="ＭＳ ゴシック" pitchFamily="49" charset="-128"/>
              <a:ea typeface="ＭＳ ゴシック" pitchFamily="49" charset="-128"/>
            </a:rPr>
            <a:t>標準財政規模については，前年比で</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％増加している。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年度の財政調整基金残高については，前年比で</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％増加しており，標準財政規模比は横ばいとなっている。</a:t>
          </a:r>
          <a:endParaRPr kumimoji="1" lang="en-US" altLang="ja-JP" sz="10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年度の実質収支額については，前年比</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％の減とな</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要因としては，</a:t>
          </a:r>
          <a:r>
            <a:rPr kumimoji="1" lang="ja-JP" altLang="en-US" sz="900">
              <a:latin typeface="ＭＳ ゴシック" pitchFamily="49" charset="-128"/>
              <a:ea typeface="ＭＳ ゴシック" pitchFamily="49" charset="-128"/>
            </a:rPr>
            <a:t>歳入面において，株式等譲渡所得割交付金の歳入超過が発生したことや諸収入の歳入不足額が減少したことなどにより歳入不足総額が前年比で減少した一方で，歳出面において，商工金融資金貸付金等の不用額が減少したことなどにより歳入不足総額の減少を上回る歳出不用総額の減少が生じたためである。</a:t>
          </a:r>
          <a:endParaRPr kumimoji="1" lang="en-US" altLang="ja-JP" sz="9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年度の実質単年度収支については，財政調整基金の取崩しの抑制等により，前年比で</a:t>
          </a:r>
          <a:r>
            <a:rPr kumimoji="1" lang="en-US" altLang="ja-JP" sz="900">
              <a:latin typeface="ＭＳ ゴシック" pitchFamily="49" charset="-128"/>
              <a:ea typeface="ＭＳ ゴシック" pitchFamily="49" charset="-128"/>
            </a:rPr>
            <a:t>551</a:t>
          </a:r>
          <a:r>
            <a:rPr kumimoji="1" lang="ja-JP" altLang="en-US" sz="900">
              <a:latin typeface="ＭＳ ゴシック" pitchFamily="49" charset="-128"/>
              <a:ea typeface="ＭＳ ゴシック" pitchFamily="49" charset="-128"/>
            </a:rPr>
            <a:t>％の増となっており，標準財政規模比は</a:t>
          </a:r>
          <a:r>
            <a:rPr kumimoji="1" lang="en-US" altLang="ja-JP" sz="900">
              <a:latin typeface="ＭＳ ゴシック" pitchFamily="49" charset="-128"/>
              <a:ea typeface="ＭＳ ゴシック" pitchFamily="49" charset="-128"/>
            </a:rPr>
            <a:t>0.61</a:t>
          </a:r>
          <a:r>
            <a:rPr kumimoji="1" lang="ja-JP" altLang="en-US" sz="900">
              <a:latin typeface="ＭＳ ゴシック" pitchFamily="49" charset="-128"/>
              <a:ea typeface="ＭＳ ゴシック" pitchFamily="49" charset="-128"/>
            </a:rPr>
            <a:t>ポイント増加している。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年度も全会計で黒字となっており，平成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年度以降，全会計黒字化が継続している。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年度の全会計ベースでの黒字額は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億円となっており，対前年度比では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億円の増となっている。これは，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国民健康保険事業特別会計</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において対前年度比</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億円の増となったことが主な要因である。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また，標準財政規模比では対前年度比</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前年度との比較において，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億円の増となっている主な要因としては，「減債基金積立不足算定額」が約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億の減，「満期一括償還地方債に係る年度割相当額」が約４億円の減となった一方，「算入公債費等」が約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億円の減（増要因），「公営企業債の元利償還金に対する繰入金」が約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億円の増及び「元利償還金」が約９億円の増となったこと等によるもの。</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財政運営プランの取組みを進め，地方債現在高の縮減を図るなど，財政健全化に努めていく。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年度において，減債基金（満期一括償還分）の増等により，充当可能基金が対前年度比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億円の増となったことが，将来負担比率の減少要因となっている。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また，将来負担額のうち公営企業債等繰入見込額は対前年度比で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今後も財政運営プランの取り組みを進め，地方債現在高の縮減を図るなど，財政健全化に努めていく。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・近年の基金残高の増加要因は，主に財政調整用基金（財政調整基金，市債管理基金，庁舎建設等資金積立金）の増加によるものである。平成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年度決算においては，市税収入の増等の決算状況に鑑み，財政調整基金の取崩額を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・基金については，更なる透明性を確保し，積極的に市民への説明責任を果たすことで，より適切かつ有効な運用を図ることを目的として，平成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月，基金の現況等について，市のＨＰに公表した。引き続き，財政状況等を踏まえ，条例の趣旨に沿った適切な運用を行っていく。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・高速鉄道建設基金：高速鉄道の建設に係る一般会計負担の平準化を図るため，一般会計補助金及び市債元利償還金等の財源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・ユニバーシアード福岡大会記念スポーツ振興基金：本市で開催される国際スポーツ大会に必要な費用等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・市営住宅敷金基金：市営住宅の敷金の返還金並びに未納の家賃，割増賃料及び損害版賞金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年度に，喫緊の課題である「新たな保育ニーズへの対応」をはじめとする少子化対策等の推進のため，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年度に，世界水泳など国際スポーツ大会の開催等に対応するため，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・各基金の積立てや取崩し額の決定にあたっては，当該基金に係る事業の需要のみではなく，財政状況を的確に踏まえる必要があり，将来にわたっての計画を作成することは困難である。一方で，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更なる透明性を確保し，積極的に市民への説明責任を果たすことで，より適切かつ有効な運用を図ることを目的として，平成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月，基金の現況等について，市のＨＰに公表した。引き続き，財政状況等を踏まえ，条例の趣旨に沿った適切な運用を行っていく。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年度決算においては，市税収入の増等の決算状況に鑑み，取崩額を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億円抑制し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たこににより，基金残高は，前年比で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基金の役割を踏まえたうえで，将来にわたる貴重な調整財源として，可能な限り確保する必要があると考えており，決算剰余金を中心に積み立て，必要最低限の取崩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spc="-150" baseline="0">
              <a:solidFill>
                <a:schemeClr val="dk1"/>
              </a:solidFill>
              <a:effectLst/>
              <a:latin typeface="+mn-lt"/>
              <a:ea typeface="+mn-ea"/>
              <a:cs typeface="+mn-cs"/>
            </a:rPr>
            <a:t>福岡市アセットマネジメント基本方針（公共施設等総合管理計画）に基づいて，予防的な改修</a:t>
          </a:r>
          <a:r>
            <a:rPr kumimoji="1" lang="ja-JP" altLang="ja-JP" sz="1100" spc="-150" baseline="0">
              <a:solidFill>
                <a:sysClr val="windowText" lastClr="000000"/>
              </a:solidFill>
              <a:effectLst/>
              <a:latin typeface="+mn-lt"/>
              <a:ea typeface="+mn-ea"/>
              <a:cs typeface="+mn-cs"/>
            </a:rPr>
            <a:t>による施設の長寿命化，社会情勢や需要等を踏まえた統廃合，施設運営の効率化など，全庁的にアセットマネジメントの推進を図っている。</a:t>
          </a:r>
          <a:r>
            <a:rPr kumimoji="1" lang="ja-JP" altLang="en-US" sz="1100" spc="-150" baseline="0">
              <a:solidFill>
                <a:sysClr val="windowText" lastClr="000000"/>
              </a:solidFill>
              <a:effectLst/>
              <a:latin typeface="+mn-lt"/>
              <a:ea typeface="+mn-ea"/>
              <a:cs typeface="+mn-cs"/>
            </a:rPr>
            <a:t>取り組みの結果，類似団体と同程度の償却の進行が伺える。</a:t>
          </a:r>
          <a:r>
            <a:rPr kumimoji="1" lang="en-US" altLang="ja-JP" sz="1100" spc="-150" baseline="0">
              <a:solidFill>
                <a:sysClr val="windowText" lastClr="000000"/>
              </a:solidFill>
              <a:effectLst/>
              <a:latin typeface="+mn-lt"/>
              <a:ea typeface="+mn-ea"/>
              <a:cs typeface="+mn-cs"/>
            </a:rPr>
            <a:t>	</a:t>
          </a:r>
          <a:endParaRPr lang="ja-JP" altLang="ja-JP" strike="sngStrike" spc="-150" baseline="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xdr:cNvSpPr txBox="1"/>
      </xdr:nvSpPr>
      <xdr:spPr>
        <a:xfrm>
          <a:off x="4258945" y="489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162530</xdr:rowOff>
    </xdr:from>
    <xdr:to>
      <xdr:col>23</xdr:col>
      <xdr:colOff>136525</xdr:colOff>
      <xdr:row>32</xdr:row>
      <xdr:rowOff>92680</xdr:rowOff>
    </xdr:to>
    <xdr:sp macro="" textlink="">
      <xdr:nvSpPr>
        <xdr:cNvPr id="80" name="楕円 79"/>
        <xdr:cNvSpPr/>
      </xdr:nvSpPr>
      <xdr:spPr>
        <a:xfrm>
          <a:off x="4157345" y="535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140957</xdr:rowOff>
    </xdr:from>
    <xdr:ext cx="405111" cy="259045"/>
    <xdr:sp macro="" textlink="">
      <xdr:nvSpPr>
        <xdr:cNvPr id="81" name="有形固定資産減価償却率該当値テキスト"/>
        <xdr:cNvSpPr txBox="1"/>
      </xdr:nvSpPr>
      <xdr:spPr>
        <a:xfrm>
          <a:off x="4258945" y="533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2" name="楕円 81"/>
        <xdr:cNvSpPr/>
      </xdr:nvSpPr>
      <xdr:spPr>
        <a:xfrm>
          <a:off x="3537585" y="5396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41880</xdr:rowOff>
    </xdr:from>
    <xdr:to>
      <xdr:col>23</xdr:col>
      <xdr:colOff>85725</xdr:colOff>
      <xdr:row>32</xdr:row>
      <xdr:rowOff>83003</xdr:rowOff>
    </xdr:to>
    <xdr:cxnSp macro="">
      <xdr:nvCxnSpPr>
        <xdr:cNvPr id="83" name="直線コネクタ 82"/>
        <xdr:cNvCxnSpPr/>
      </xdr:nvCxnSpPr>
      <xdr:spPr>
        <a:xfrm flipV="1">
          <a:off x="3588385" y="5406360"/>
          <a:ext cx="61976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124732</xdr:rowOff>
    </xdr:from>
    <xdr:to>
      <xdr:col>15</xdr:col>
      <xdr:colOff>187325</xdr:colOff>
      <xdr:row>33</xdr:row>
      <xdr:rowOff>54882</xdr:rowOff>
    </xdr:to>
    <xdr:sp macro="" textlink="">
      <xdr:nvSpPr>
        <xdr:cNvPr id="84" name="楕円 83"/>
        <xdr:cNvSpPr/>
      </xdr:nvSpPr>
      <xdr:spPr>
        <a:xfrm>
          <a:off x="2867025" y="54892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33</xdr:row>
      <xdr:rowOff>4082</xdr:rowOff>
    </xdr:to>
    <xdr:cxnSp macro="">
      <xdr:nvCxnSpPr>
        <xdr:cNvPr id="85" name="直線コネクタ 84"/>
        <xdr:cNvCxnSpPr/>
      </xdr:nvCxnSpPr>
      <xdr:spPr>
        <a:xfrm flipV="1">
          <a:off x="2917825" y="5447483"/>
          <a:ext cx="67056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6" name="n_1aveValue有形固定資産減価償却率"/>
        <xdr:cNvSpPr txBox="1"/>
      </xdr:nvSpPr>
      <xdr:spPr>
        <a:xfrm>
          <a:off x="339598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88" name="n_1mainValue有形固定資産減価償却率"/>
        <xdr:cNvSpPr txBox="1"/>
      </xdr:nvSpPr>
      <xdr:spPr>
        <a:xfrm>
          <a:off x="3395989" y="5489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46009</xdr:rowOff>
    </xdr:from>
    <xdr:ext cx="405111" cy="259045"/>
    <xdr:sp macro="" textlink="">
      <xdr:nvSpPr>
        <xdr:cNvPr id="89" name="n_2mainValue有形固定資産減価償却率"/>
        <xdr:cNvSpPr txBox="1"/>
      </xdr:nvSpPr>
      <xdr:spPr>
        <a:xfrm>
          <a:off x="2738129" y="55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将来負担額は，市債残高の減少で減少傾向にある。</a:t>
          </a:r>
        </a:p>
        <a:p>
          <a:r>
            <a:rPr kumimoji="1" lang="ja-JP" altLang="en-US" sz="1100">
              <a:latin typeface="ＭＳ Ｐゴシック" panose="020B0600070205080204" pitchFamily="50" charset="-128"/>
              <a:ea typeface="ＭＳ Ｐゴシック" panose="020B0600070205080204" pitchFamily="50" charset="-128"/>
            </a:rPr>
            <a:t>これは，本市行財政改革プランの推進により，市債発行額の縮減に努めたものである。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4"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131" name="楕円 130"/>
        <xdr:cNvSpPr/>
      </xdr:nvSpPr>
      <xdr:spPr>
        <a:xfrm>
          <a:off x="13001625" y="5400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132" name="債務償還可能年数該当値テキスト"/>
        <xdr:cNvSpPr txBox="1"/>
      </xdr:nvSpPr>
      <xdr:spPr>
        <a:xfrm>
          <a:off x="13080365" y="537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macro="" textlink="">
      <xdr:nvSpPr>
        <xdr:cNvPr id="72" name="楕円 71"/>
        <xdr:cNvSpPr/>
      </xdr:nvSpPr>
      <xdr:spPr>
        <a:xfrm>
          <a:off x="4036060" y="68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105064</xdr:rowOff>
    </xdr:from>
    <xdr:ext cx="405111" cy="259045"/>
    <xdr:sp macro="" textlink="">
      <xdr:nvSpPr>
        <xdr:cNvPr id="73" name="【道路】&#10;有形固定資産減価償却率該当値テキスト"/>
        <xdr:cNvSpPr txBox="1"/>
      </xdr:nvSpPr>
      <xdr:spPr>
        <a:xfrm>
          <a:off x="4124960"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165826</xdr:rowOff>
    </xdr:from>
    <xdr:to>
      <xdr:col>20</xdr:col>
      <xdr:colOff>38100</xdr:colOff>
      <xdr:row>41</xdr:row>
      <xdr:rowOff>95976</xdr:rowOff>
    </xdr:to>
    <xdr:sp macro="" textlink="">
      <xdr:nvSpPr>
        <xdr:cNvPr id="74" name="楕円 73"/>
        <xdr:cNvSpPr/>
      </xdr:nvSpPr>
      <xdr:spPr>
        <a:xfrm>
          <a:off x="3312160" y="6871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45176</xdr:rowOff>
    </xdr:to>
    <xdr:cxnSp macro="">
      <xdr:nvCxnSpPr>
        <xdr:cNvPr id="75" name="直線コネクタ 74"/>
        <xdr:cNvCxnSpPr/>
      </xdr:nvCxnSpPr>
      <xdr:spPr>
        <a:xfrm flipV="1">
          <a:off x="3355340" y="6879227"/>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97246</xdr:rowOff>
    </xdr:from>
    <xdr:to>
      <xdr:col>15</xdr:col>
      <xdr:colOff>101600</xdr:colOff>
      <xdr:row>41</xdr:row>
      <xdr:rowOff>27396</xdr:rowOff>
    </xdr:to>
    <xdr:sp macro="" textlink="">
      <xdr:nvSpPr>
        <xdr:cNvPr id="76" name="楕円 75"/>
        <xdr:cNvSpPr/>
      </xdr:nvSpPr>
      <xdr:spPr>
        <a:xfrm>
          <a:off x="251460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148046</xdr:rowOff>
    </xdr:from>
    <xdr:to>
      <xdr:col>19</xdr:col>
      <xdr:colOff>177800</xdr:colOff>
      <xdr:row>41</xdr:row>
      <xdr:rowOff>45176</xdr:rowOff>
    </xdr:to>
    <xdr:cxnSp macro="">
      <xdr:nvCxnSpPr>
        <xdr:cNvPr id="77" name="直線コネクタ 76"/>
        <xdr:cNvCxnSpPr/>
      </xdr:nvCxnSpPr>
      <xdr:spPr>
        <a:xfrm>
          <a:off x="2565400" y="6853646"/>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87103</xdr:rowOff>
    </xdr:from>
    <xdr:ext cx="405111" cy="259045"/>
    <xdr:sp macro="" textlink="">
      <xdr:nvSpPr>
        <xdr:cNvPr id="80" name="n_1mainValue【道路】&#10;有形固定資産減価償却率"/>
        <xdr:cNvSpPr txBox="1"/>
      </xdr:nvSpPr>
      <xdr:spPr>
        <a:xfrm>
          <a:off x="3170564" y="69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18523</xdr:rowOff>
    </xdr:from>
    <xdr:ext cx="405111" cy="259045"/>
    <xdr:sp macro="" textlink="">
      <xdr:nvSpPr>
        <xdr:cNvPr id="81" name="n_2mainValue【道路】&#10;有形固定資産減価償却率"/>
        <xdr:cNvSpPr txBox="1"/>
      </xdr:nvSpPr>
      <xdr:spPr>
        <a:xfrm>
          <a:off x="238570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29591</xdr:rowOff>
    </xdr:from>
    <xdr:to>
      <xdr:col>55</xdr:col>
      <xdr:colOff>50800</xdr:colOff>
      <xdr:row>40</xdr:row>
      <xdr:rowOff>131191</xdr:rowOff>
    </xdr:to>
    <xdr:sp macro="" textlink="">
      <xdr:nvSpPr>
        <xdr:cNvPr id="119" name="楕円 118"/>
        <xdr:cNvSpPr/>
      </xdr:nvSpPr>
      <xdr:spPr>
        <a:xfrm>
          <a:off x="9192260" y="6735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8018</xdr:rowOff>
    </xdr:from>
    <xdr:ext cx="469744" cy="259045"/>
    <xdr:sp macro="" textlink="">
      <xdr:nvSpPr>
        <xdr:cNvPr id="120" name="【道路】&#10;一人当たり延長該当値テキスト"/>
        <xdr:cNvSpPr txBox="1"/>
      </xdr:nvSpPr>
      <xdr:spPr>
        <a:xfrm>
          <a:off x="9258300" y="67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26797</xdr:rowOff>
    </xdr:from>
    <xdr:to>
      <xdr:col>50</xdr:col>
      <xdr:colOff>165100</xdr:colOff>
      <xdr:row>40</xdr:row>
      <xdr:rowOff>128397</xdr:rowOff>
    </xdr:to>
    <xdr:sp macro="" textlink="">
      <xdr:nvSpPr>
        <xdr:cNvPr id="121" name="楕円 120"/>
        <xdr:cNvSpPr/>
      </xdr:nvSpPr>
      <xdr:spPr>
        <a:xfrm>
          <a:off x="8445500" y="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77597</xdr:rowOff>
    </xdr:from>
    <xdr:to>
      <xdr:col>55</xdr:col>
      <xdr:colOff>0</xdr:colOff>
      <xdr:row>40</xdr:row>
      <xdr:rowOff>80391</xdr:rowOff>
    </xdr:to>
    <xdr:cxnSp macro="">
      <xdr:nvCxnSpPr>
        <xdr:cNvPr id="122" name="直線コネクタ 121"/>
        <xdr:cNvCxnSpPr/>
      </xdr:nvCxnSpPr>
      <xdr:spPr>
        <a:xfrm>
          <a:off x="8496300" y="6783197"/>
          <a:ext cx="7239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30226</xdr:rowOff>
    </xdr:from>
    <xdr:to>
      <xdr:col>46</xdr:col>
      <xdr:colOff>38100</xdr:colOff>
      <xdr:row>40</xdr:row>
      <xdr:rowOff>131826</xdr:rowOff>
    </xdr:to>
    <xdr:sp macro="" textlink="">
      <xdr:nvSpPr>
        <xdr:cNvPr id="123" name="楕円 122"/>
        <xdr:cNvSpPr/>
      </xdr:nvSpPr>
      <xdr:spPr>
        <a:xfrm>
          <a:off x="7670800" y="6735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77597</xdr:rowOff>
    </xdr:from>
    <xdr:to>
      <xdr:col>50</xdr:col>
      <xdr:colOff>114300</xdr:colOff>
      <xdr:row>40</xdr:row>
      <xdr:rowOff>81026</xdr:rowOff>
    </xdr:to>
    <xdr:cxnSp macro="">
      <xdr:nvCxnSpPr>
        <xdr:cNvPr id="124" name="直線コネクタ 123"/>
        <xdr:cNvCxnSpPr/>
      </xdr:nvCxnSpPr>
      <xdr:spPr>
        <a:xfrm flipV="1">
          <a:off x="7713980" y="6783197"/>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119524</xdr:rowOff>
    </xdr:from>
    <xdr:ext cx="469744" cy="259045"/>
    <xdr:sp macro="" textlink="">
      <xdr:nvSpPr>
        <xdr:cNvPr id="127" name="n_1mainValue【道路】&#10;一人当たり延長"/>
        <xdr:cNvSpPr txBox="1"/>
      </xdr:nvSpPr>
      <xdr:spPr>
        <a:xfrm>
          <a:off x="8271587" y="68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122953</xdr:rowOff>
    </xdr:from>
    <xdr:ext cx="469744" cy="259045"/>
    <xdr:sp macro="" textlink="">
      <xdr:nvSpPr>
        <xdr:cNvPr id="128" name="n_2mainValue【道路】&#10;一人当たり延長"/>
        <xdr:cNvSpPr txBox="1"/>
      </xdr:nvSpPr>
      <xdr:spPr>
        <a:xfrm>
          <a:off x="7509587"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65" name="楕円 164"/>
        <xdr:cNvSpPr/>
      </xdr:nvSpPr>
      <xdr:spPr>
        <a:xfrm>
          <a:off x="4036060" y="9836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136669</xdr:rowOff>
    </xdr:from>
    <xdr:ext cx="405111" cy="259045"/>
    <xdr:sp macro="" textlink="">
      <xdr:nvSpPr>
        <xdr:cNvPr id="166" name="【橋りょう・トンネル】&#10;有形固定資産減価償却率該当値テキスト"/>
        <xdr:cNvSpPr txBox="1"/>
      </xdr:nvSpPr>
      <xdr:spPr>
        <a:xfrm>
          <a:off x="4124960" y="96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159512</xdr:rowOff>
    </xdr:from>
    <xdr:to>
      <xdr:col>20</xdr:col>
      <xdr:colOff>38100</xdr:colOff>
      <xdr:row>59</xdr:row>
      <xdr:rowOff>89662</xdr:rowOff>
    </xdr:to>
    <xdr:sp macro="" textlink="">
      <xdr:nvSpPr>
        <xdr:cNvPr id="167" name="楕円 166"/>
        <xdr:cNvSpPr/>
      </xdr:nvSpPr>
      <xdr:spPr>
        <a:xfrm>
          <a:off x="3312160" y="9882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38862</xdr:rowOff>
    </xdr:to>
    <xdr:cxnSp macro="">
      <xdr:nvCxnSpPr>
        <xdr:cNvPr id="168" name="直線コネクタ 167"/>
        <xdr:cNvCxnSpPr/>
      </xdr:nvCxnSpPr>
      <xdr:spPr>
        <a:xfrm flipV="1">
          <a:off x="3355340" y="9887712"/>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169" name="楕円 168"/>
        <xdr:cNvSpPr/>
      </xdr:nvSpPr>
      <xdr:spPr>
        <a:xfrm>
          <a:off x="2514600" y="99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38862</xdr:rowOff>
    </xdr:from>
    <xdr:to>
      <xdr:col>19</xdr:col>
      <xdr:colOff>177800</xdr:colOff>
      <xdr:row>59</xdr:row>
      <xdr:rowOff>93726</xdr:rowOff>
    </xdr:to>
    <xdr:cxnSp macro="">
      <xdr:nvCxnSpPr>
        <xdr:cNvPr id="170" name="直線コネクタ 169"/>
        <xdr:cNvCxnSpPr/>
      </xdr:nvCxnSpPr>
      <xdr:spPr>
        <a:xfrm flipV="1">
          <a:off x="2565400" y="9929622"/>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106189</xdr:rowOff>
    </xdr:from>
    <xdr:ext cx="405111" cy="259045"/>
    <xdr:sp macro="" textlink="">
      <xdr:nvSpPr>
        <xdr:cNvPr id="173" name="n_1mainValue【橋りょう・トンネル】&#10;有形固定資産減価償却率"/>
        <xdr:cNvSpPr txBox="1"/>
      </xdr:nvSpPr>
      <xdr:spPr>
        <a:xfrm>
          <a:off x="317056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161053</xdr:rowOff>
    </xdr:from>
    <xdr:ext cx="405111" cy="259045"/>
    <xdr:sp macro="" textlink="">
      <xdr:nvSpPr>
        <xdr:cNvPr id="174" name="n_2mainValue【橋りょう・トンネル】&#10;有形固定資産減価償却率"/>
        <xdr:cNvSpPr txBox="1"/>
      </xdr:nvSpPr>
      <xdr:spPr>
        <a:xfrm>
          <a:off x="238570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89069</xdr:rowOff>
    </xdr:from>
    <xdr:to>
      <xdr:col>55</xdr:col>
      <xdr:colOff>50800</xdr:colOff>
      <xdr:row>63</xdr:row>
      <xdr:rowOff>19219</xdr:rowOff>
    </xdr:to>
    <xdr:sp macro="" textlink="">
      <xdr:nvSpPr>
        <xdr:cNvPr id="212" name="楕円 211"/>
        <xdr:cNvSpPr/>
      </xdr:nvSpPr>
      <xdr:spPr>
        <a:xfrm>
          <a:off x="9192260" y="104827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67496</xdr:rowOff>
    </xdr:from>
    <xdr:ext cx="534377" cy="259045"/>
    <xdr:sp macro="" textlink="">
      <xdr:nvSpPr>
        <xdr:cNvPr id="213" name="【橋りょう・トンネル】&#10;一人当たり有形固定資産（償却資産）額該当値テキスト"/>
        <xdr:cNvSpPr txBox="1"/>
      </xdr:nvSpPr>
      <xdr:spPr>
        <a:xfrm>
          <a:off x="9258300" y="104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87770</xdr:rowOff>
    </xdr:from>
    <xdr:to>
      <xdr:col>50</xdr:col>
      <xdr:colOff>165100</xdr:colOff>
      <xdr:row>63</xdr:row>
      <xdr:rowOff>17920</xdr:rowOff>
    </xdr:to>
    <xdr:sp macro="" textlink="">
      <xdr:nvSpPr>
        <xdr:cNvPr id="214" name="楕円 213"/>
        <xdr:cNvSpPr/>
      </xdr:nvSpPr>
      <xdr:spPr>
        <a:xfrm>
          <a:off x="8445500" y="1048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138570</xdr:rowOff>
    </xdr:from>
    <xdr:to>
      <xdr:col>55</xdr:col>
      <xdr:colOff>0</xdr:colOff>
      <xdr:row>62</xdr:row>
      <xdr:rowOff>139869</xdr:rowOff>
    </xdr:to>
    <xdr:cxnSp macro="">
      <xdr:nvCxnSpPr>
        <xdr:cNvPr id="215" name="直線コネクタ 214"/>
        <xdr:cNvCxnSpPr/>
      </xdr:nvCxnSpPr>
      <xdr:spPr>
        <a:xfrm>
          <a:off x="8496300" y="10532250"/>
          <a:ext cx="7239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85765</xdr:rowOff>
    </xdr:from>
    <xdr:to>
      <xdr:col>46</xdr:col>
      <xdr:colOff>38100</xdr:colOff>
      <xdr:row>63</xdr:row>
      <xdr:rowOff>15915</xdr:rowOff>
    </xdr:to>
    <xdr:sp macro="" textlink="">
      <xdr:nvSpPr>
        <xdr:cNvPr id="216" name="楕円 215"/>
        <xdr:cNvSpPr/>
      </xdr:nvSpPr>
      <xdr:spPr>
        <a:xfrm>
          <a:off x="7670800" y="10479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136565</xdr:rowOff>
    </xdr:from>
    <xdr:to>
      <xdr:col>50</xdr:col>
      <xdr:colOff>114300</xdr:colOff>
      <xdr:row>62</xdr:row>
      <xdr:rowOff>138570</xdr:rowOff>
    </xdr:to>
    <xdr:cxnSp macro="">
      <xdr:nvCxnSpPr>
        <xdr:cNvPr id="217" name="直線コネクタ 216"/>
        <xdr:cNvCxnSpPr/>
      </xdr:nvCxnSpPr>
      <xdr:spPr>
        <a:xfrm>
          <a:off x="7713980" y="10530245"/>
          <a:ext cx="78232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9047</xdr:rowOff>
    </xdr:from>
    <xdr:ext cx="534377" cy="259045"/>
    <xdr:sp macro="" textlink="">
      <xdr:nvSpPr>
        <xdr:cNvPr id="220" name="n_1mainValue【橋りょう・トンネル】&#10;一人当たり有形固定資産（償却資産）額"/>
        <xdr:cNvSpPr txBox="1"/>
      </xdr:nvSpPr>
      <xdr:spPr>
        <a:xfrm>
          <a:off x="8239271" y="105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7042</xdr:rowOff>
    </xdr:from>
    <xdr:ext cx="534377" cy="259045"/>
    <xdr:sp macro="" textlink="">
      <xdr:nvSpPr>
        <xdr:cNvPr id="221" name="n_2mainValue【橋りょう・トンネル】&#10;一人当たり有形固定資産（償却資産）額"/>
        <xdr:cNvSpPr txBox="1"/>
      </xdr:nvSpPr>
      <xdr:spPr>
        <a:xfrm>
          <a:off x="7477271" y="105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60" name="楕円 259"/>
        <xdr:cNvSpPr/>
      </xdr:nvSpPr>
      <xdr:spPr>
        <a:xfrm>
          <a:off x="403606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61" name="【公営住宅】&#10;有形固定資産減価償却率該当値テキスト"/>
        <xdr:cNvSpPr txBox="1"/>
      </xdr:nvSpPr>
      <xdr:spPr>
        <a:xfrm>
          <a:off x="412496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62" name="楕円 261"/>
        <xdr:cNvSpPr/>
      </xdr:nvSpPr>
      <xdr:spPr>
        <a:xfrm>
          <a:off x="3312160" y="1348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121920</xdr:rowOff>
    </xdr:to>
    <xdr:cxnSp macro="">
      <xdr:nvCxnSpPr>
        <xdr:cNvPr id="263" name="直線コネクタ 262"/>
        <xdr:cNvCxnSpPr/>
      </xdr:nvCxnSpPr>
      <xdr:spPr>
        <a:xfrm flipV="1">
          <a:off x="3355340" y="1351407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264" name="楕円 263"/>
        <xdr:cNvSpPr/>
      </xdr:nvSpPr>
      <xdr:spPr>
        <a:xfrm>
          <a:off x="2514600" y="1350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80</xdr:row>
      <xdr:rowOff>144780</xdr:rowOff>
    </xdr:to>
    <xdr:cxnSp macro="">
      <xdr:nvCxnSpPr>
        <xdr:cNvPr id="265" name="直線コネクタ 264"/>
        <xdr:cNvCxnSpPr/>
      </xdr:nvCxnSpPr>
      <xdr:spPr>
        <a:xfrm flipV="1">
          <a:off x="2565400" y="135331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68" name="n_1mainValue【公営住宅】&#10;有形固定資産減価償却率"/>
        <xdr:cNvSpPr txBox="1"/>
      </xdr:nvSpPr>
      <xdr:spPr>
        <a:xfrm>
          <a:off x="317056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269" name="n_2mainValue【公営住宅】&#10;有形固定資産減価償却率"/>
        <xdr:cNvSpPr txBox="1"/>
      </xdr:nvSpPr>
      <xdr:spPr>
        <a:xfrm>
          <a:off x="2385704" y="132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156921</xdr:rowOff>
    </xdr:from>
    <xdr:to>
      <xdr:col>55</xdr:col>
      <xdr:colOff>50800</xdr:colOff>
      <xdr:row>82</xdr:row>
      <xdr:rowOff>87071</xdr:rowOff>
    </xdr:to>
    <xdr:sp macro="" textlink="">
      <xdr:nvSpPr>
        <xdr:cNvPr id="305" name="楕円 304"/>
        <xdr:cNvSpPr/>
      </xdr:nvSpPr>
      <xdr:spPr>
        <a:xfrm>
          <a:off x="9192260" y="13735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8348</xdr:rowOff>
    </xdr:from>
    <xdr:ext cx="469744" cy="259045"/>
    <xdr:sp macro="" textlink="">
      <xdr:nvSpPr>
        <xdr:cNvPr id="306" name="【公営住宅】&#10;一人当たり面積該当値テキスト"/>
        <xdr:cNvSpPr txBox="1"/>
      </xdr:nvSpPr>
      <xdr:spPr>
        <a:xfrm>
          <a:off x="9258300" y="135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157835</xdr:rowOff>
    </xdr:from>
    <xdr:to>
      <xdr:col>50</xdr:col>
      <xdr:colOff>165100</xdr:colOff>
      <xdr:row>82</xdr:row>
      <xdr:rowOff>87985</xdr:rowOff>
    </xdr:to>
    <xdr:sp macro="" textlink="">
      <xdr:nvSpPr>
        <xdr:cNvPr id="307" name="楕円 306"/>
        <xdr:cNvSpPr/>
      </xdr:nvSpPr>
      <xdr:spPr>
        <a:xfrm>
          <a:off x="8445500" y="137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36271</xdr:rowOff>
    </xdr:from>
    <xdr:to>
      <xdr:col>55</xdr:col>
      <xdr:colOff>0</xdr:colOff>
      <xdr:row>82</xdr:row>
      <xdr:rowOff>37185</xdr:rowOff>
    </xdr:to>
    <xdr:cxnSp macro="">
      <xdr:nvCxnSpPr>
        <xdr:cNvPr id="308" name="直線コネクタ 307"/>
        <xdr:cNvCxnSpPr/>
      </xdr:nvCxnSpPr>
      <xdr:spPr>
        <a:xfrm flipV="1">
          <a:off x="8496300" y="13782751"/>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156921</xdr:rowOff>
    </xdr:from>
    <xdr:to>
      <xdr:col>46</xdr:col>
      <xdr:colOff>38100</xdr:colOff>
      <xdr:row>82</xdr:row>
      <xdr:rowOff>87071</xdr:rowOff>
    </xdr:to>
    <xdr:sp macro="" textlink="">
      <xdr:nvSpPr>
        <xdr:cNvPr id="309" name="楕円 308"/>
        <xdr:cNvSpPr/>
      </xdr:nvSpPr>
      <xdr:spPr>
        <a:xfrm>
          <a:off x="7670800" y="13735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36271</xdr:rowOff>
    </xdr:from>
    <xdr:to>
      <xdr:col>50</xdr:col>
      <xdr:colOff>114300</xdr:colOff>
      <xdr:row>82</xdr:row>
      <xdr:rowOff>37185</xdr:rowOff>
    </xdr:to>
    <xdr:cxnSp macro="">
      <xdr:nvCxnSpPr>
        <xdr:cNvPr id="310" name="直線コネクタ 309"/>
        <xdr:cNvCxnSpPr/>
      </xdr:nvCxnSpPr>
      <xdr:spPr>
        <a:xfrm>
          <a:off x="7713980" y="13782751"/>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164152</xdr:rowOff>
    </xdr:from>
    <xdr:ext cx="469744" cy="259045"/>
    <xdr:sp macro="" textlink="">
      <xdr:nvSpPr>
        <xdr:cNvPr id="312" name="n_2aveValue【公営住宅】&#10;一人当たり面積"/>
        <xdr:cNvSpPr txBox="1"/>
      </xdr:nvSpPr>
      <xdr:spPr>
        <a:xfrm>
          <a:off x="7509587" y="139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104512</xdr:rowOff>
    </xdr:from>
    <xdr:ext cx="469744" cy="259045"/>
    <xdr:sp macro="" textlink="">
      <xdr:nvSpPr>
        <xdr:cNvPr id="313" name="n_1mainValue【公営住宅】&#10;一人当たり面積"/>
        <xdr:cNvSpPr txBox="1"/>
      </xdr:nvSpPr>
      <xdr:spPr>
        <a:xfrm>
          <a:off x="8271587" y="135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103598</xdr:rowOff>
    </xdr:from>
    <xdr:ext cx="469744" cy="259045"/>
    <xdr:sp macro="" textlink="">
      <xdr:nvSpPr>
        <xdr:cNvPr id="314" name="n_2mainValue【公営住宅】&#10;一人当たり面積"/>
        <xdr:cNvSpPr txBox="1"/>
      </xdr:nvSpPr>
      <xdr:spPr>
        <a:xfrm>
          <a:off x="7509587" y="135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99077</xdr:rowOff>
    </xdr:from>
    <xdr:ext cx="405111" cy="259045"/>
    <xdr:sp macro="" textlink="">
      <xdr:nvSpPr>
        <xdr:cNvPr id="343" name="【港湾・漁港】&#10;有形固定資産減価償却率平均値テキスト"/>
        <xdr:cNvSpPr txBox="1"/>
      </xdr:nvSpPr>
      <xdr:spPr>
        <a:xfrm>
          <a:off x="4124960" y="17030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76836</xdr:rowOff>
    </xdr:from>
    <xdr:to>
      <xdr:col>24</xdr:col>
      <xdr:colOff>114300</xdr:colOff>
      <xdr:row>102</xdr:row>
      <xdr:rowOff>6986</xdr:rowOff>
    </xdr:to>
    <xdr:sp macro="" textlink="">
      <xdr:nvSpPr>
        <xdr:cNvPr id="352" name="楕円 351"/>
        <xdr:cNvSpPr/>
      </xdr:nvSpPr>
      <xdr:spPr>
        <a:xfrm>
          <a:off x="4036060" y="1700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99713</xdr:rowOff>
    </xdr:from>
    <xdr:ext cx="405111" cy="259045"/>
    <xdr:sp macro="" textlink="">
      <xdr:nvSpPr>
        <xdr:cNvPr id="353" name="【港湾・漁港】&#10;有形固定資産減価償却率該当値テキスト"/>
        <xdr:cNvSpPr txBox="1"/>
      </xdr:nvSpPr>
      <xdr:spPr>
        <a:xfrm>
          <a:off x="4124960"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101600</xdr:rowOff>
    </xdr:from>
    <xdr:to>
      <xdr:col>20</xdr:col>
      <xdr:colOff>38100</xdr:colOff>
      <xdr:row>102</xdr:row>
      <xdr:rowOff>31750</xdr:rowOff>
    </xdr:to>
    <xdr:sp macro="" textlink="">
      <xdr:nvSpPr>
        <xdr:cNvPr id="354" name="楕円 353"/>
        <xdr:cNvSpPr/>
      </xdr:nvSpPr>
      <xdr:spPr>
        <a:xfrm>
          <a:off x="3312160" y="1703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127636</xdr:rowOff>
    </xdr:from>
    <xdr:to>
      <xdr:col>24</xdr:col>
      <xdr:colOff>63500</xdr:colOff>
      <xdr:row>101</xdr:row>
      <xdr:rowOff>152400</xdr:rowOff>
    </xdr:to>
    <xdr:cxnSp macro="">
      <xdr:nvCxnSpPr>
        <xdr:cNvPr id="355" name="直線コネクタ 354"/>
        <xdr:cNvCxnSpPr/>
      </xdr:nvCxnSpPr>
      <xdr:spPr>
        <a:xfrm flipV="1">
          <a:off x="3355340" y="17059276"/>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356" name="楕円 355"/>
        <xdr:cNvSpPr/>
      </xdr:nvSpPr>
      <xdr:spPr>
        <a:xfrm>
          <a:off x="2514600" y="1705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152400</xdr:rowOff>
    </xdr:from>
    <xdr:to>
      <xdr:col>19</xdr:col>
      <xdr:colOff>177800</xdr:colOff>
      <xdr:row>102</xdr:row>
      <xdr:rowOff>7620</xdr:rowOff>
    </xdr:to>
    <xdr:cxnSp macro="">
      <xdr:nvCxnSpPr>
        <xdr:cNvPr id="357" name="直線コネクタ 356"/>
        <xdr:cNvCxnSpPr/>
      </xdr:nvCxnSpPr>
      <xdr:spPr>
        <a:xfrm flipV="1">
          <a:off x="2565400" y="170840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76216</xdr:rowOff>
    </xdr:from>
    <xdr:ext cx="405111" cy="259045"/>
    <xdr:sp macro="" textlink="">
      <xdr:nvSpPr>
        <xdr:cNvPr id="358" name="n_1aveValue【港湾・漁港】&#10;有形固定資産減価償却率"/>
        <xdr:cNvSpPr txBox="1"/>
      </xdr:nvSpPr>
      <xdr:spPr>
        <a:xfrm>
          <a:off x="3170564" y="1717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48277</xdr:rowOff>
    </xdr:from>
    <xdr:ext cx="405111" cy="259045"/>
    <xdr:sp macro="" textlink="">
      <xdr:nvSpPr>
        <xdr:cNvPr id="360" name="n_1mainValue【港湾・漁港】&#10;有形固定資産減価償却率"/>
        <xdr:cNvSpPr txBox="1"/>
      </xdr:nvSpPr>
      <xdr:spPr>
        <a:xfrm>
          <a:off x="3170564" y="1681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49547</xdr:rowOff>
    </xdr:from>
    <xdr:ext cx="405111" cy="259045"/>
    <xdr:sp macro="" textlink="">
      <xdr:nvSpPr>
        <xdr:cNvPr id="361" name="n_2mainValue【港湾・漁港】&#10;有形固定資産減価償却率"/>
        <xdr:cNvSpPr txBox="1"/>
      </xdr:nvSpPr>
      <xdr:spPr>
        <a:xfrm>
          <a:off x="238570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388" name="【港湾・漁港】&#10;一人当たり有形固定資産（償却資産）額平均値テキスト"/>
        <xdr:cNvSpPr txBox="1"/>
      </xdr:nvSpPr>
      <xdr:spPr>
        <a:xfrm>
          <a:off x="9258300" y="1743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87725</xdr:rowOff>
    </xdr:from>
    <xdr:to>
      <xdr:col>55</xdr:col>
      <xdr:colOff>50800</xdr:colOff>
      <xdr:row>103</xdr:row>
      <xdr:rowOff>17875</xdr:rowOff>
    </xdr:to>
    <xdr:sp macro="" textlink="">
      <xdr:nvSpPr>
        <xdr:cNvPr id="397" name="楕円 396"/>
        <xdr:cNvSpPr/>
      </xdr:nvSpPr>
      <xdr:spPr>
        <a:xfrm>
          <a:off x="9192260" y="17187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110602</xdr:rowOff>
    </xdr:from>
    <xdr:ext cx="599010" cy="259045"/>
    <xdr:sp macro="" textlink="">
      <xdr:nvSpPr>
        <xdr:cNvPr id="398" name="【港湾・漁港】&#10;一人当たり有形固定資産（償却資産）額該当値テキスト"/>
        <xdr:cNvSpPr txBox="1"/>
      </xdr:nvSpPr>
      <xdr:spPr>
        <a:xfrm>
          <a:off x="9258300" y="170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87936</xdr:rowOff>
    </xdr:from>
    <xdr:to>
      <xdr:col>50</xdr:col>
      <xdr:colOff>165100</xdr:colOff>
      <xdr:row>103</xdr:row>
      <xdr:rowOff>18086</xdr:rowOff>
    </xdr:to>
    <xdr:sp macro="" textlink="">
      <xdr:nvSpPr>
        <xdr:cNvPr id="399" name="楕円 398"/>
        <xdr:cNvSpPr/>
      </xdr:nvSpPr>
      <xdr:spPr>
        <a:xfrm>
          <a:off x="8445500" y="17187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138525</xdr:rowOff>
    </xdr:from>
    <xdr:to>
      <xdr:col>55</xdr:col>
      <xdr:colOff>0</xdr:colOff>
      <xdr:row>102</xdr:row>
      <xdr:rowOff>138736</xdr:rowOff>
    </xdr:to>
    <xdr:cxnSp macro="">
      <xdr:nvCxnSpPr>
        <xdr:cNvPr id="400" name="直線コネクタ 399"/>
        <xdr:cNvCxnSpPr/>
      </xdr:nvCxnSpPr>
      <xdr:spPr>
        <a:xfrm flipV="1">
          <a:off x="8496300" y="17237805"/>
          <a:ext cx="7239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87030</xdr:rowOff>
    </xdr:from>
    <xdr:to>
      <xdr:col>46</xdr:col>
      <xdr:colOff>38100</xdr:colOff>
      <xdr:row>103</xdr:row>
      <xdr:rowOff>17180</xdr:rowOff>
    </xdr:to>
    <xdr:sp macro="" textlink="">
      <xdr:nvSpPr>
        <xdr:cNvPr id="401" name="楕円 400"/>
        <xdr:cNvSpPr/>
      </xdr:nvSpPr>
      <xdr:spPr>
        <a:xfrm>
          <a:off x="7670800" y="17186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137830</xdr:rowOff>
    </xdr:from>
    <xdr:to>
      <xdr:col>50</xdr:col>
      <xdr:colOff>114300</xdr:colOff>
      <xdr:row>102</xdr:row>
      <xdr:rowOff>138736</xdr:rowOff>
    </xdr:to>
    <xdr:cxnSp macro="">
      <xdr:nvCxnSpPr>
        <xdr:cNvPr id="402" name="直線コネクタ 401"/>
        <xdr:cNvCxnSpPr/>
      </xdr:nvCxnSpPr>
      <xdr:spPr>
        <a:xfrm>
          <a:off x="7713980" y="17237110"/>
          <a:ext cx="78232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403" name="n_1aveValue【港湾・漁港】&#10;一人当たり有形固定資産（償却資産）額"/>
        <xdr:cNvSpPr txBox="1"/>
      </xdr:nvSpPr>
      <xdr:spPr>
        <a:xfrm>
          <a:off x="8239271" y="17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63135</xdr:rowOff>
    </xdr:from>
    <xdr:ext cx="534377" cy="259045"/>
    <xdr:sp macro="" textlink="">
      <xdr:nvSpPr>
        <xdr:cNvPr id="404" name="n_2aveValue【港湾・漁港】&#10;一人当たり有形固定資産（償却資産）額"/>
        <xdr:cNvSpPr txBox="1"/>
      </xdr:nvSpPr>
      <xdr:spPr>
        <a:xfrm>
          <a:off x="7477271" y="176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34613</xdr:rowOff>
    </xdr:from>
    <xdr:ext cx="599010" cy="259045"/>
    <xdr:sp macro="" textlink="">
      <xdr:nvSpPr>
        <xdr:cNvPr id="405" name="n_1mainValue【港湾・漁港】&#10;一人当たり有形固定資産（償却資産）額"/>
        <xdr:cNvSpPr txBox="1"/>
      </xdr:nvSpPr>
      <xdr:spPr>
        <a:xfrm>
          <a:off x="8214575" y="1696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33707</xdr:rowOff>
    </xdr:from>
    <xdr:ext cx="599010" cy="259045"/>
    <xdr:sp macro="" textlink="">
      <xdr:nvSpPr>
        <xdr:cNvPr id="406" name="n_2mainValue【港湾・漁港】&#10;一人当たり有形固定資産（償却資産）額"/>
        <xdr:cNvSpPr txBox="1"/>
      </xdr:nvSpPr>
      <xdr:spPr>
        <a:xfrm>
          <a:off x="7444955" y="1696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36"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45" name="楕円 444"/>
        <xdr:cNvSpPr/>
      </xdr:nvSpPr>
      <xdr:spPr>
        <a:xfrm>
          <a:off x="14325600" y="61633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46" name="【認定こども園・幼稚園・保育所】&#10;有形固定資産減価償却率該当値テキスト"/>
        <xdr:cNvSpPr txBox="1"/>
      </xdr:nvSpPr>
      <xdr:spPr>
        <a:xfrm>
          <a:off x="144145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47" name="楕円 446"/>
        <xdr:cNvSpPr/>
      </xdr:nvSpPr>
      <xdr:spPr>
        <a:xfrm>
          <a:off x="135788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87630</xdr:rowOff>
    </xdr:to>
    <xdr:cxnSp macro="">
      <xdr:nvCxnSpPr>
        <xdr:cNvPr id="448" name="直線コネクタ 447"/>
        <xdr:cNvCxnSpPr/>
      </xdr:nvCxnSpPr>
      <xdr:spPr>
        <a:xfrm flipV="1">
          <a:off x="13629640" y="621030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49" name="楕円 448"/>
        <xdr:cNvSpPr/>
      </xdr:nvSpPr>
      <xdr:spPr>
        <a:xfrm>
          <a:off x="128041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133350</xdr:rowOff>
    </xdr:to>
    <xdr:cxnSp macro="">
      <xdr:nvCxnSpPr>
        <xdr:cNvPr id="450" name="直線コネクタ 449"/>
        <xdr:cNvCxnSpPr/>
      </xdr:nvCxnSpPr>
      <xdr:spPr>
        <a:xfrm flipV="1">
          <a:off x="12854940" y="629031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1"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2"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53" name="n_1mainValue【認定こども園・幼稚園・保育所】&#10;有形固定資産減価償却率"/>
        <xdr:cNvSpPr txBox="1"/>
      </xdr:nvSpPr>
      <xdr:spPr>
        <a:xfrm>
          <a:off x="134372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54" name="n_2mainValue【認定こども園・幼稚園・保育所】&#10;有形固定資産減価償却率"/>
        <xdr:cNvSpPr txBox="1"/>
      </xdr:nvSpPr>
      <xdr:spPr>
        <a:xfrm>
          <a:off x="12675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81"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490" name="楕円 489"/>
        <xdr:cNvSpPr/>
      </xdr:nvSpPr>
      <xdr:spPr>
        <a:xfrm>
          <a:off x="19458940" y="6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491" name="【認定こども園・幼稚園・保育所】&#10;一人当たり面積該当値テキスト"/>
        <xdr:cNvSpPr txBox="1"/>
      </xdr:nvSpPr>
      <xdr:spPr>
        <a:xfrm>
          <a:off x="19547840" y="68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492" name="楕円 491"/>
        <xdr:cNvSpPr/>
      </xdr:nvSpPr>
      <xdr:spPr>
        <a:xfrm>
          <a:off x="18735040" y="6891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493" name="直線コネクタ 492"/>
        <xdr:cNvCxnSpPr/>
      </xdr:nvCxnSpPr>
      <xdr:spPr>
        <a:xfrm>
          <a:off x="18778220" y="69425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494" name="楕円 493"/>
        <xdr:cNvSpPr/>
      </xdr:nvSpPr>
      <xdr:spPr>
        <a:xfrm>
          <a:off x="1793748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69342</xdr:rowOff>
    </xdr:to>
    <xdr:cxnSp macro="">
      <xdr:nvCxnSpPr>
        <xdr:cNvPr id="495" name="直線コネクタ 494"/>
        <xdr:cNvCxnSpPr/>
      </xdr:nvCxnSpPr>
      <xdr:spPr>
        <a:xfrm>
          <a:off x="17988280" y="693343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6"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7"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498" name="n_1mainValue【認定こども園・幼稚園・保育所】&#10;一人当たり面積"/>
        <xdr:cNvSpPr txBox="1"/>
      </xdr:nvSpPr>
      <xdr:spPr>
        <a:xfrm>
          <a:off x="18561127" y="698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499" name="n_2mainValue【認定こども園・幼稚園・保育所】&#10;一人当たり面積"/>
        <xdr:cNvSpPr txBox="1"/>
      </xdr:nvSpPr>
      <xdr:spPr>
        <a:xfrm>
          <a:off x="1777626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27"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36" name="楕円 535"/>
        <xdr:cNvSpPr/>
      </xdr:nvSpPr>
      <xdr:spPr>
        <a:xfrm>
          <a:off x="14325600" y="9878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37" name="【学校施設】&#10;有形固定資産減価償却率該当値テキスト"/>
        <xdr:cNvSpPr txBox="1"/>
      </xdr:nvSpPr>
      <xdr:spPr>
        <a:xfrm>
          <a:off x="144145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81788</xdr:rowOff>
    </xdr:from>
    <xdr:to>
      <xdr:col>81</xdr:col>
      <xdr:colOff>101600</xdr:colOff>
      <xdr:row>59</xdr:row>
      <xdr:rowOff>11938</xdr:rowOff>
    </xdr:to>
    <xdr:sp macro="" textlink="">
      <xdr:nvSpPr>
        <xdr:cNvPr id="538" name="楕円 537"/>
        <xdr:cNvSpPr/>
      </xdr:nvSpPr>
      <xdr:spPr>
        <a:xfrm>
          <a:off x="13578840" y="9804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34290</xdr:rowOff>
    </xdr:to>
    <xdr:cxnSp macro="">
      <xdr:nvCxnSpPr>
        <xdr:cNvPr id="539" name="直線コネクタ 538"/>
        <xdr:cNvCxnSpPr/>
      </xdr:nvCxnSpPr>
      <xdr:spPr>
        <a:xfrm>
          <a:off x="13629640" y="9855708"/>
          <a:ext cx="74676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40" name="楕円 539"/>
        <xdr:cNvSpPr/>
      </xdr:nvSpPr>
      <xdr:spPr>
        <a:xfrm>
          <a:off x="1280414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132588</xdr:rowOff>
    </xdr:to>
    <xdr:cxnSp macro="">
      <xdr:nvCxnSpPr>
        <xdr:cNvPr id="541" name="直線コネクタ 540"/>
        <xdr:cNvCxnSpPr/>
      </xdr:nvCxnSpPr>
      <xdr:spPr>
        <a:xfrm>
          <a:off x="12854940" y="980541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42"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43"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28465</xdr:rowOff>
    </xdr:from>
    <xdr:ext cx="405111" cy="259045"/>
    <xdr:sp macro="" textlink="">
      <xdr:nvSpPr>
        <xdr:cNvPr id="544" name="n_1mainValue【学校施設】&#10;有形固定資産減価償却率"/>
        <xdr:cNvSpPr txBox="1"/>
      </xdr:nvSpPr>
      <xdr:spPr>
        <a:xfrm>
          <a:off x="134372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45" name="n_2mainValue【学校施設】&#10;有形固定資産減価償却率"/>
        <xdr:cNvSpPr txBox="1"/>
      </xdr:nvSpPr>
      <xdr:spPr>
        <a:xfrm>
          <a:off x="1267524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583" name="楕円 582"/>
        <xdr:cNvSpPr/>
      </xdr:nvSpPr>
      <xdr:spPr>
        <a:xfrm>
          <a:off x="19458940" y="10358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584" name="【学校施設】&#10;一人当たり面積該当値テキスト"/>
        <xdr:cNvSpPr txBox="1"/>
      </xdr:nvSpPr>
      <xdr:spPr>
        <a:xfrm>
          <a:off x="19547840" y="103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129032</xdr:rowOff>
    </xdr:from>
    <xdr:to>
      <xdr:col>112</xdr:col>
      <xdr:colOff>38100</xdr:colOff>
      <xdr:row>62</xdr:row>
      <xdr:rowOff>59182</xdr:rowOff>
    </xdr:to>
    <xdr:sp macro="" textlink="">
      <xdr:nvSpPr>
        <xdr:cNvPr id="585" name="楕円 584"/>
        <xdr:cNvSpPr/>
      </xdr:nvSpPr>
      <xdr:spPr>
        <a:xfrm>
          <a:off x="18735040" y="1035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xdr:rowOff>
    </xdr:from>
    <xdr:to>
      <xdr:col>116</xdr:col>
      <xdr:colOff>63500</xdr:colOff>
      <xdr:row>62</xdr:row>
      <xdr:rowOff>12192</xdr:rowOff>
    </xdr:to>
    <xdr:cxnSp macro="">
      <xdr:nvCxnSpPr>
        <xdr:cNvPr id="586" name="直線コネクタ 585"/>
        <xdr:cNvCxnSpPr/>
      </xdr:nvCxnSpPr>
      <xdr:spPr>
        <a:xfrm>
          <a:off x="18778220" y="10402062"/>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121412</xdr:rowOff>
    </xdr:from>
    <xdr:to>
      <xdr:col>107</xdr:col>
      <xdr:colOff>101600</xdr:colOff>
      <xdr:row>62</xdr:row>
      <xdr:rowOff>51562</xdr:rowOff>
    </xdr:to>
    <xdr:sp macro="" textlink="">
      <xdr:nvSpPr>
        <xdr:cNvPr id="587" name="楕円 586"/>
        <xdr:cNvSpPr/>
      </xdr:nvSpPr>
      <xdr:spPr>
        <a:xfrm>
          <a:off x="17937480" y="1034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xdr:rowOff>
    </xdr:from>
    <xdr:to>
      <xdr:col>111</xdr:col>
      <xdr:colOff>177800</xdr:colOff>
      <xdr:row>62</xdr:row>
      <xdr:rowOff>8382</xdr:rowOff>
    </xdr:to>
    <xdr:cxnSp macro="">
      <xdr:nvCxnSpPr>
        <xdr:cNvPr id="588" name="直線コネクタ 587"/>
        <xdr:cNvCxnSpPr/>
      </xdr:nvCxnSpPr>
      <xdr:spPr>
        <a:xfrm>
          <a:off x="17988280" y="10394442"/>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90"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50309</xdr:rowOff>
    </xdr:from>
    <xdr:ext cx="469744" cy="259045"/>
    <xdr:sp macro="" textlink="">
      <xdr:nvSpPr>
        <xdr:cNvPr id="591" name="n_1mainValue【学校施設】&#10;一人当たり面積"/>
        <xdr:cNvSpPr txBox="1"/>
      </xdr:nvSpPr>
      <xdr:spPr>
        <a:xfrm>
          <a:off x="18561127" y="1044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42689</xdr:rowOff>
    </xdr:from>
    <xdr:ext cx="469744" cy="259045"/>
    <xdr:sp macro="" textlink="">
      <xdr:nvSpPr>
        <xdr:cNvPr id="592" name="n_2mainValue【学校施設】&#10;一人当たり面積"/>
        <xdr:cNvSpPr txBox="1"/>
      </xdr:nvSpPr>
      <xdr:spPr>
        <a:xfrm>
          <a:off x="17776267" y="104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624" name="【児童館】&#10;有形固定資産減価償却率平均値テキスト"/>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50981</xdr:rowOff>
    </xdr:from>
    <xdr:to>
      <xdr:col>85</xdr:col>
      <xdr:colOff>177800</xdr:colOff>
      <xdr:row>85</xdr:row>
      <xdr:rowOff>152581</xdr:rowOff>
    </xdr:to>
    <xdr:sp macro="" textlink="">
      <xdr:nvSpPr>
        <xdr:cNvPr id="633" name="楕円 632"/>
        <xdr:cNvSpPr/>
      </xdr:nvSpPr>
      <xdr:spPr>
        <a:xfrm>
          <a:off x="14325600" y="143003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137358</xdr:rowOff>
    </xdr:from>
    <xdr:ext cx="405111" cy="259045"/>
    <xdr:sp macro="" textlink="">
      <xdr:nvSpPr>
        <xdr:cNvPr id="634" name="【児童館】&#10;有形固定資産減価償却率該当値テキスト"/>
        <xdr:cNvSpPr txBox="1"/>
      </xdr:nvSpPr>
      <xdr:spPr>
        <a:xfrm>
          <a:off x="14414500" y="14219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132624</xdr:rowOff>
    </xdr:from>
    <xdr:to>
      <xdr:col>81</xdr:col>
      <xdr:colOff>101600</xdr:colOff>
      <xdr:row>86</xdr:row>
      <xdr:rowOff>62774</xdr:rowOff>
    </xdr:to>
    <xdr:sp macro="" textlink="">
      <xdr:nvSpPr>
        <xdr:cNvPr id="635" name="楕円 634"/>
        <xdr:cNvSpPr/>
      </xdr:nvSpPr>
      <xdr:spPr>
        <a:xfrm>
          <a:off x="13578840" y="1438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101781</xdr:rowOff>
    </xdr:from>
    <xdr:to>
      <xdr:col>85</xdr:col>
      <xdr:colOff>127000</xdr:colOff>
      <xdr:row>86</xdr:row>
      <xdr:rowOff>11974</xdr:rowOff>
    </xdr:to>
    <xdr:cxnSp macro="">
      <xdr:nvCxnSpPr>
        <xdr:cNvPr id="636" name="直線コネクタ 635"/>
        <xdr:cNvCxnSpPr/>
      </xdr:nvCxnSpPr>
      <xdr:spPr>
        <a:xfrm flipV="1">
          <a:off x="13629640" y="14351181"/>
          <a:ext cx="74676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55880</xdr:rowOff>
    </xdr:from>
    <xdr:to>
      <xdr:col>76</xdr:col>
      <xdr:colOff>165100</xdr:colOff>
      <xdr:row>86</xdr:row>
      <xdr:rowOff>157480</xdr:rowOff>
    </xdr:to>
    <xdr:sp macro="" textlink="">
      <xdr:nvSpPr>
        <xdr:cNvPr id="637" name="楕円 636"/>
        <xdr:cNvSpPr/>
      </xdr:nvSpPr>
      <xdr:spPr>
        <a:xfrm>
          <a:off x="1280414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xdr:rowOff>
    </xdr:from>
    <xdr:to>
      <xdr:col>81</xdr:col>
      <xdr:colOff>50800</xdr:colOff>
      <xdr:row>86</xdr:row>
      <xdr:rowOff>106680</xdr:rowOff>
    </xdr:to>
    <xdr:cxnSp macro="">
      <xdr:nvCxnSpPr>
        <xdr:cNvPr id="638" name="直線コネクタ 637"/>
        <xdr:cNvCxnSpPr/>
      </xdr:nvCxnSpPr>
      <xdr:spPr>
        <a:xfrm flipV="1">
          <a:off x="12854940" y="14429014"/>
          <a:ext cx="7747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39"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640"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53901</xdr:rowOff>
    </xdr:from>
    <xdr:ext cx="405111" cy="259045"/>
    <xdr:sp macro="" textlink="">
      <xdr:nvSpPr>
        <xdr:cNvPr id="641" name="n_1mainValue【児童館】&#10;有形固定資産減価償却率"/>
        <xdr:cNvSpPr txBox="1"/>
      </xdr:nvSpPr>
      <xdr:spPr>
        <a:xfrm>
          <a:off x="13437244" y="1447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148607</xdr:rowOff>
    </xdr:from>
    <xdr:ext cx="405111" cy="259045"/>
    <xdr:sp macro="" textlink="">
      <xdr:nvSpPr>
        <xdr:cNvPr id="642" name="n_2mainValue【児童館】&#10;有形固定資産減価償却率"/>
        <xdr:cNvSpPr txBox="1"/>
      </xdr:nvSpPr>
      <xdr:spPr>
        <a:xfrm>
          <a:off x="126752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78" name="楕円 677"/>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79" name="【児童館】&#10;一人当たり面積該当値テキスト"/>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80" name="楕円 679"/>
        <xdr:cNvSpPr/>
      </xdr:nvSpPr>
      <xdr:spPr>
        <a:xfrm>
          <a:off x="187350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81" name="直線コネクタ 680"/>
        <xdr:cNvCxnSpPr/>
      </xdr:nvCxnSpPr>
      <xdr:spPr>
        <a:xfrm>
          <a:off x="18778220" y="140969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82" name="楕円 681"/>
        <xdr:cNvSpPr/>
      </xdr:nvSpPr>
      <xdr:spPr>
        <a:xfrm>
          <a:off x="179374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83" name="直線コネクタ 682"/>
        <xdr:cNvCxnSpPr/>
      </xdr:nvCxnSpPr>
      <xdr:spPr>
        <a:xfrm>
          <a:off x="17988280" y="140969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5"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86" name="n_1mainValue【児童館】&#10;一人当たり面積"/>
        <xdr:cNvSpPr txBox="1"/>
      </xdr:nvSpPr>
      <xdr:spPr>
        <a:xfrm>
          <a:off x="185611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87" name="n_2mainValue【児童館】&#10;一人当たり面積"/>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15" name="【公民館】&#10;有形固定資産減価償却率平均値テキスト"/>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xdr:rowOff>
    </xdr:from>
    <xdr:to>
      <xdr:col>85</xdr:col>
      <xdr:colOff>177800</xdr:colOff>
      <xdr:row>107</xdr:row>
      <xdr:rowOff>101854</xdr:rowOff>
    </xdr:to>
    <xdr:sp macro="" textlink="">
      <xdr:nvSpPr>
        <xdr:cNvPr id="724" name="楕円 723"/>
        <xdr:cNvSpPr/>
      </xdr:nvSpPr>
      <xdr:spPr>
        <a:xfrm>
          <a:off x="14325600" y="179377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86631</xdr:rowOff>
    </xdr:from>
    <xdr:ext cx="405111" cy="259045"/>
    <xdr:sp macro="" textlink="">
      <xdr:nvSpPr>
        <xdr:cNvPr id="725" name="【公民館】&#10;有形固定資産減価償却率該当値テキスト"/>
        <xdr:cNvSpPr txBox="1"/>
      </xdr:nvSpPr>
      <xdr:spPr>
        <a:xfrm>
          <a:off x="14414500" y="1785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726" name="楕円 725"/>
        <xdr:cNvSpPr/>
      </xdr:nvSpPr>
      <xdr:spPr>
        <a:xfrm>
          <a:off x="135788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51054</xdr:rowOff>
    </xdr:from>
    <xdr:to>
      <xdr:col>85</xdr:col>
      <xdr:colOff>127000</xdr:colOff>
      <xdr:row>107</xdr:row>
      <xdr:rowOff>87630</xdr:rowOff>
    </xdr:to>
    <xdr:cxnSp macro="">
      <xdr:nvCxnSpPr>
        <xdr:cNvPr id="727" name="直線コネクタ 726"/>
        <xdr:cNvCxnSpPr/>
      </xdr:nvCxnSpPr>
      <xdr:spPr>
        <a:xfrm flipV="1">
          <a:off x="13629640" y="17988534"/>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64263</xdr:rowOff>
    </xdr:from>
    <xdr:to>
      <xdr:col>76</xdr:col>
      <xdr:colOff>165100</xdr:colOff>
      <xdr:row>107</xdr:row>
      <xdr:rowOff>165863</xdr:rowOff>
    </xdr:to>
    <xdr:sp macro="" textlink="">
      <xdr:nvSpPr>
        <xdr:cNvPr id="728" name="楕円 727"/>
        <xdr:cNvSpPr/>
      </xdr:nvSpPr>
      <xdr:spPr>
        <a:xfrm>
          <a:off x="12804140" y="180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115063</xdr:rowOff>
    </xdr:to>
    <xdr:cxnSp macro="">
      <xdr:nvCxnSpPr>
        <xdr:cNvPr id="729" name="直線コネクタ 728"/>
        <xdr:cNvCxnSpPr/>
      </xdr:nvCxnSpPr>
      <xdr:spPr>
        <a:xfrm flipV="1">
          <a:off x="12854940" y="18025110"/>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30" name="n_1aveValue【公民館】&#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31" name="n_2aveValue【公民館】&#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732" name="n_1mainValue【公民館】&#10;有形固定資産減価償却率"/>
        <xdr:cNvSpPr txBox="1"/>
      </xdr:nvSpPr>
      <xdr:spPr>
        <a:xfrm>
          <a:off x="13437244"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156990</xdr:rowOff>
    </xdr:from>
    <xdr:ext cx="405111" cy="259045"/>
    <xdr:sp macro="" textlink="">
      <xdr:nvSpPr>
        <xdr:cNvPr id="733" name="n_2mainValue【公民館】&#10;有形固定資産減価償却率"/>
        <xdr:cNvSpPr txBox="1"/>
      </xdr:nvSpPr>
      <xdr:spPr>
        <a:xfrm>
          <a:off x="12675244" y="1809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764"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773" name="楕円 772"/>
        <xdr:cNvSpPr/>
      </xdr:nvSpPr>
      <xdr:spPr>
        <a:xfrm>
          <a:off x="1945894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774" name="【公民館】&#10;一人当たり面積該当値テキスト"/>
        <xdr:cNvSpPr txBox="1"/>
      </xdr:nvSpPr>
      <xdr:spPr>
        <a:xfrm>
          <a:off x="19547840" y="1729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775" name="楕円 774"/>
        <xdr:cNvSpPr/>
      </xdr:nvSpPr>
      <xdr:spPr>
        <a:xfrm>
          <a:off x="18735040" y="17431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43543</xdr:rowOff>
    </xdr:from>
    <xdr:to>
      <xdr:col>116</xdr:col>
      <xdr:colOff>63500</xdr:colOff>
      <xdr:row>104</xdr:row>
      <xdr:rowOff>59871</xdr:rowOff>
    </xdr:to>
    <xdr:cxnSp macro="">
      <xdr:nvCxnSpPr>
        <xdr:cNvPr id="776" name="直線コネクタ 775"/>
        <xdr:cNvCxnSpPr/>
      </xdr:nvCxnSpPr>
      <xdr:spPr>
        <a:xfrm>
          <a:off x="18778220" y="17478103"/>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xdr:rowOff>
    </xdr:from>
    <xdr:to>
      <xdr:col>107</xdr:col>
      <xdr:colOff>101600</xdr:colOff>
      <xdr:row>104</xdr:row>
      <xdr:rowOff>110671</xdr:rowOff>
    </xdr:to>
    <xdr:sp macro="" textlink="">
      <xdr:nvSpPr>
        <xdr:cNvPr id="777" name="楕円 776"/>
        <xdr:cNvSpPr/>
      </xdr:nvSpPr>
      <xdr:spPr>
        <a:xfrm>
          <a:off x="1793748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59871</xdr:rowOff>
    </xdr:to>
    <xdr:cxnSp macro="">
      <xdr:nvCxnSpPr>
        <xdr:cNvPr id="778" name="直線コネクタ 777"/>
        <xdr:cNvCxnSpPr/>
      </xdr:nvCxnSpPr>
      <xdr:spPr>
        <a:xfrm flipV="1">
          <a:off x="17988280" y="17478103"/>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79"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80"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781" name="n_1mainValue【公民館】&#10;一人当たり面積"/>
        <xdr:cNvSpPr txBox="1"/>
      </xdr:nvSpPr>
      <xdr:spPr>
        <a:xfrm>
          <a:off x="185611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127198</xdr:rowOff>
    </xdr:from>
    <xdr:ext cx="469744" cy="259045"/>
    <xdr:sp macro="" textlink="">
      <xdr:nvSpPr>
        <xdr:cNvPr id="782" name="n_2mainValue【公民館】&#10;一人当たり面積"/>
        <xdr:cNvSpPr txBox="1"/>
      </xdr:nvSpPr>
      <xdr:spPr>
        <a:xfrm>
          <a:off x="1777626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学校施設については，昭和４０年代から５０年代にかけて多数建設されており、適宜改修を行い、施</a:t>
          </a:r>
          <a:r>
            <a:rPr kumimoji="1" lang="ja-JP" altLang="ja-JP" sz="1100">
              <a:solidFill>
                <a:sysClr val="windowText" lastClr="000000"/>
              </a:solidFill>
              <a:effectLst/>
              <a:latin typeface="+mn-lt"/>
              <a:ea typeface="+mn-ea"/>
              <a:cs typeface="+mn-cs"/>
            </a:rPr>
            <a:t>設の</a:t>
          </a:r>
          <a:r>
            <a:rPr kumimoji="1" lang="ja-JP" altLang="en-US" sz="1100">
              <a:solidFill>
                <a:sysClr val="windowText" lastClr="000000"/>
              </a:solidFill>
              <a:effectLst/>
              <a:latin typeface="+mn-lt"/>
              <a:ea typeface="+mn-ea"/>
              <a:cs typeface="+mn-cs"/>
            </a:rPr>
            <a:t>長寿命化</a:t>
          </a:r>
          <a:r>
            <a:rPr kumimoji="1" lang="ja-JP" altLang="ja-JP" sz="1100">
              <a:solidFill>
                <a:sysClr val="windowText" lastClr="000000"/>
              </a:solidFill>
              <a:effectLst/>
              <a:latin typeface="+mn-lt"/>
              <a:ea typeface="+mn-ea"/>
              <a:cs typeface="+mn-cs"/>
            </a:rPr>
            <a:t>を</a:t>
          </a:r>
          <a:r>
            <a:rPr kumimoji="1" lang="ja-JP" altLang="ja-JP" sz="1100">
              <a:solidFill>
                <a:schemeClr val="dk1"/>
              </a:solidFill>
              <a:effectLst/>
              <a:latin typeface="+mn-lt"/>
              <a:ea typeface="+mn-ea"/>
              <a:cs typeface="+mn-cs"/>
            </a:rPr>
            <a:t>図っていることから，有形固定資産減価償却率が高くなっている。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公営住宅は，高度経済成長に伴う人口増加に対応して多数建設したため，一人あたりの面積が類似団体より若干高い水準にある。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また，公民館は，効果的・効率的な施設整備や運営のため老人いこいの家との合築による建て替えを進めており，有形固定資産減価償却率が低くなっている。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1,529,040
1,493,783
343.39
868,018,383
854,727,042
9,054,407
414,380,729
1,220,520,717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1249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0" name="楕円 69"/>
        <xdr:cNvSpPr/>
      </xdr:nvSpPr>
      <xdr:spPr>
        <a:xfrm>
          <a:off x="403606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1" name="【図書館】&#10;有形固定資産減価償却率該当値テキスト"/>
        <xdr:cNvSpPr txBox="1"/>
      </xdr:nvSpPr>
      <xdr:spPr>
        <a:xfrm>
          <a:off x="412496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2" name="楕円 71"/>
        <xdr:cNvSpPr/>
      </xdr:nvSpPr>
      <xdr:spPr>
        <a:xfrm>
          <a:off x="3312160" y="668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40</xdr:row>
      <xdr:rowOff>26670</xdr:rowOff>
    </xdr:to>
    <xdr:cxnSp macro="">
      <xdr:nvCxnSpPr>
        <xdr:cNvPr id="73" name="直線コネクタ 72"/>
        <xdr:cNvCxnSpPr/>
      </xdr:nvCxnSpPr>
      <xdr:spPr>
        <a:xfrm flipV="1">
          <a:off x="3355340" y="665988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52070</xdr:rowOff>
    </xdr:from>
    <xdr:to>
      <xdr:col>15</xdr:col>
      <xdr:colOff>101600</xdr:colOff>
      <xdr:row>40</xdr:row>
      <xdr:rowOff>153670</xdr:rowOff>
    </xdr:to>
    <xdr:sp macro="" textlink="">
      <xdr:nvSpPr>
        <xdr:cNvPr id="74" name="楕円 73"/>
        <xdr:cNvSpPr/>
      </xdr:nvSpPr>
      <xdr:spPr>
        <a:xfrm>
          <a:off x="25146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26670</xdr:rowOff>
    </xdr:from>
    <xdr:to>
      <xdr:col>19</xdr:col>
      <xdr:colOff>177800</xdr:colOff>
      <xdr:row>40</xdr:row>
      <xdr:rowOff>102870</xdr:rowOff>
    </xdr:to>
    <xdr:cxnSp macro="">
      <xdr:nvCxnSpPr>
        <xdr:cNvPr id="75" name="直線コネクタ 74"/>
        <xdr:cNvCxnSpPr/>
      </xdr:nvCxnSpPr>
      <xdr:spPr>
        <a:xfrm flipV="1">
          <a:off x="2565400" y="673227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78" name="n_1mainValue【図書館】&#10;有形固定資産減価償却率"/>
        <xdr:cNvSpPr txBox="1"/>
      </xdr:nvSpPr>
      <xdr:spPr>
        <a:xfrm>
          <a:off x="317056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144797</xdr:rowOff>
    </xdr:from>
    <xdr:ext cx="405111" cy="259045"/>
    <xdr:sp macro="" textlink="">
      <xdr:nvSpPr>
        <xdr:cNvPr id="79" name="n_2mainValue【図書館】&#10;有形固定資産減価償却率"/>
        <xdr:cNvSpPr txBox="1"/>
      </xdr:nvSpPr>
      <xdr:spPr>
        <a:xfrm>
          <a:off x="238570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6" name="楕円 115"/>
        <xdr:cNvSpPr/>
      </xdr:nvSpPr>
      <xdr:spPr>
        <a:xfrm>
          <a:off x="91922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7" name="【図書館】&#10;一人当たり面積該当値テキスト"/>
        <xdr:cNvSpPr txBox="1"/>
      </xdr:nvSpPr>
      <xdr:spPr>
        <a:xfrm>
          <a:off x="92583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8" name="楕円 117"/>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9" name="直線コネクタ 118"/>
        <xdr:cNvCxnSpPr/>
      </xdr:nvCxnSpPr>
      <xdr:spPr>
        <a:xfrm>
          <a:off x="8496300" y="66941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0" name="楕円 119"/>
        <xdr:cNvSpPr/>
      </xdr:nvSpPr>
      <xdr:spPr>
        <a:xfrm>
          <a:off x="767080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1" name="直線コネクタ 120"/>
        <xdr:cNvCxnSpPr/>
      </xdr:nvCxnSpPr>
      <xdr:spPr>
        <a:xfrm>
          <a:off x="7713980" y="6694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24" name="n_1mainValue【図書館】&#10;一人当たり面積"/>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5" name="n_2mainValue【図書館】&#10;一人当たり面積"/>
        <xdr:cNvSpPr txBox="1"/>
      </xdr:nvSpPr>
      <xdr:spPr>
        <a:xfrm>
          <a:off x="7509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64" name="楕円 163"/>
        <xdr:cNvSpPr/>
      </xdr:nvSpPr>
      <xdr:spPr>
        <a:xfrm>
          <a:off x="403606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20337</xdr:rowOff>
    </xdr:from>
    <xdr:ext cx="405111" cy="259045"/>
    <xdr:sp macro="" textlink="">
      <xdr:nvSpPr>
        <xdr:cNvPr id="165" name="【体育館・プール】&#10;有形固定資産減価償却率該当値テキスト"/>
        <xdr:cNvSpPr txBox="1"/>
      </xdr:nvSpPr>
      <xdr:spPr>
        <a:xfrm>
          <a:off x="412496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71120</xdr:rowOff>
    </xdr:from>
    <xdr:to>
      <xdr:col>20</xdr:col>
      <xdr:colOff>38100</xdr:colOff>
      <xdr:row>57</xdr:row>
      <xdr:rowOff>1270</xdr:rowOff>
    </xdr:to>
    <xdr:sp macro="" textlink="">
      <xdr:nvSpPr>
        <xdr:cNvPr id="166" name="楕円 165"/>
        <xdr:cNvSpPr/>
      </xdr:nvSpPr>
      <xdr:spPr>
        <a:xfrm>
          <a:off x="3312160" y="9458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121920</xdr:rowOff>
    </xdr:to>
    <xdr:cxnSp macro="">
      <xdr:nvCxnSpPr>
        <xdr:cNvPr id="167" name="直線コネクタ 166"/>
        <xdr:cNvCxnSpPr/>
      </xdr:nvCxnSpPr>
      <xdr:spPr>
        <a:xfrm flipV="1">
          <a:off x="3355340" y="95059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27940</xdr:rowOff>
    </xdr:to>
    <xdr:sp macro="" textlink="">
      <xdr:nvSpPr>
        <xdr:cNvPr id="168" name="楕円 167"/>
        <xdr:cNvSpPr/>
      </xdr:nvSpPr>
      <xdr:spPr>
        <a:xfrm>
          <a:off x="2514600"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121920</xdr:rowOff>
    </xdr:from>
    <xdr:to>
      <xdr:col>19</xdr:col>
      <xdr:colOff>177800</xdr:colOff>
      <xdr:row>56</xdr:row>
      <xdr:rowOff>148590</xdr:rowOff>
    </xdr:to>
    <xdr:cxnSp macro="">
      <xdr:nvCxnSpPr>
        <xdr:cNvPr id="169" name="直線コネクタ 168"/>
        <xdr:cNvCxnSpPr/>
      </xdr:nvCxnSpPr>
      <xdr:spPr>
        <a:xfrm flipV="1">
          <a:off x="2565400" y="95097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17797</xdr:rowOff>
    </xdr:from>
    <xdr:ext cx="405111" cy="259045"/>
    <xdr:sp macro="" textlink="">
      <xdr:nvSpPr>
        <xdr:cNvPr id="172" name="n_1mainValue【体育館・プール】&#10;有形固定資産減価償却率"/>
        <xdr:cNvSpPr txBox="1"/>
      </xdr:nvSpPr>
      <xdr:spPr>
        <a:xfrm>
          <a:off x="317056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44467</xdr:rowOff>
    </xdr:from>
    <xdr:ext cx="405111" cy="259045"/>
    <xdr:sp macro="" textlink="">
      <xdr:nvSpPr>
        <xdr:cNvPr id="173" name="n_2mainValue【体育館・プール】&#10;有形固定資産減価償却率"/>
        <xdr:cNvSpPr txBox="1"/>
      </xdr:nvSpPr>
      <xdr:spPr>
        <a:xfrm>
          <a:off x="238570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14" name="楕円 213"/>
        <xdr:cNvSpPr/>
      </xdr:nvSpPr>
      <xdr:spPr>
        <a:xfrm>
          <a:off x="9192260" y="1061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141712</xdr:rowOff>
    </xdr:from>
    <xdr:ext cx="469744" cy="259045"/>
    <xdr:sp macro="" textlink="">
      <xdr:nvSpPr>
        <xdr:cNvPr id="215" name="【体育館・プール】&#10;一人当たり面積該当値テキスト"/>
        <xdr:cNvSpPr txBox="1"/>
      </xdr:nvSpPr>
      <xdr:spPr>
        <a:xfrm>
          <a:off x="9258300" y="105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16" name="楕円 215"/>
        <xdr:cNvSpPr/>
      </xdr:nvSpPr>
      <xdr:spPr>
        <a:xfrm>
          <a:off x="844550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106135</xdr:rowOff>
    </xdr:to>
    <xdr:cxnSp macro="">
      <xdr:nvCxnSpPr>
        <xdr:cNvPr id="217" name="直線コネクタ 216"/>
        <xdr:cNvCxnSpPr/>
      </xdr:nvCxnSpPr>
      <xdr:spPr>
        <a:xfrm>
          <a:off x="8496300" y="106674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18" name="楕円 217"/>
        <xdr:cNvSpPr/>
      </xdr:nvSpPr>
      <xdr:spPr>
        <a:xfrm>
          <a:off x="7670800" y="1061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106135</xdr:rowOff>
    </xdr:to>
    <xdr:cxnSp macro="">
      <xdr:nvCxnSpPr>
        <xdr:cNvPr id="219" name="直線コネクタ 218"/>
        <xdr:cNvCxnSpPr/>
      </xdr:nvCxnSpPr>
      <xdr:spPr>
        <a:xfrm>
          <a:off x="7713980" y="106674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22" name="n_1mainValue【体育館・プール】&#10;一人当たり面積"/>
        <xdr:cNvSpPr txBox="1"/>
      </xdr:nvSpPr>
      <xdr:spPr>
        <a:xfrm>
          <a:off x="8271587" y="107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23" name="n_2mainValue【体育館・プール】&#10;一人当たり面積"/>
        <xdr:cNvSpPr txBox="1"/>
      </xdr:nvSpPr>
      <xdr:spPr>
        <a:xfrm>
          <a:off x="7509587" y="107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264" name="楕円 263"/>
        <xdr:cNvSpPr/>
      </xdr:nvSpPr>
      <xdr:spPr>
        <a:xfrm>
          <a:off x="4036060" y="132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265" name="【福祉施設】&#10;有形固定資産減価償却率該当値テキスト"/>
        <xdr:cNvSpPr txBox="1"/>
      </xdr:nvSpPr>
      <xdr:spPr>
        <a:xfrm>
          <a:off x="4124960" y="131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18324</xdr:rowOff>
    </xdr:from>
    <xdr:to>
      <xdr:col>20</xdr:col>
      <xdr:colOff>38100</xdr:colOff>
      <xdr:row>79</xdr:row>
      <xdr:rowOff>119924</xdr:rowOff>
    </xdr:to>
    <xdr:sp macro="" textlink="">
      <xdr:nvSpPr>
        <xdr:cNvPr id="266" name="楕円 265"/>
        <xdr:cNvSpPr/>
      </xdr:nvSpPr>
      <xdr:spPr>
        <a:xfrm>
          <a:off x="3312160" y="13261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69124</xdr:rowOff>
    </xdr:from>
    <xdr:to>
      <xdr:col>24</xdr:col>
      <xdr:colOff>63500</xdr:colOff>
      <xdr:row>79</xdr:row>
      <xdr:rowOff>85452</xdr:rowOff>
    </xdr:to>
    <xdr:cxnSp macro="">
      <xdr:nvCxnSpPr>
        <xdr:cNvPr id="267" name="直線コネクタ 266"/>
        <xdr:cNvCxnSpPr/>
      </xdr:nvCxnSpPr>
      <xdr:spPr>
        <a:xfrm>
          <a:off x="3355340" y="13312684"/>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68" name="楕円 267"/>
        <xdr:cNvSpPr/>
      </xdr:nvSpPr>
      <xdr:spPr>
        <a:xfrm>
          <a:off x="251460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69124</xdr:rowOff>
    </xdr:from>
    <xdr:to>
      <xdr:col>19</xdr:col>
      <xdr:colOff>177800</xdr:colOff>
      <xdr:row>79</xdr:row>
      <xdr:rowOff>140970</xdr:rowOff>
    </xdr:to>
    <xdr:cxnSp macro="">
      <xdr:nvCxnSpPr>
        <xdr:cNvPr id="269" name="直線コネクタ 268"/>
        <xdr:cNvCxnSpPr/>
      </xdr:nvCxnSpPr>
      <xdr:spPr>
        <a:xfrm flipV="1">
          <a:off x="2565400" y="13312684"/>
          <a:ext cx="78994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71" name="n_2aveValue【福祉施設】&#10;有形固定資産減価償却率"/>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136451</xdr:rowOff>
    </xdr:from>
    <xdr:ext cx="405111" cy="259045"/>
    <xdr:sp macro="" textlink="">
      <xdr:nvSpPr>
        <xdr:cNvPr id="272" name="n_1mainValue【福祉施設】&#10;有形固定資産減価償却率"/>
        <xdr:cNvSpPr txBox="1"/>
      </xdr:nvSpPr>
      <xdr:spPr>
        <a:xfrm>
          <a:off x="3170564" y="1304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73" name="n_2mainValue【福祉施設】&#10;有形固定資産減価償却率"/>
        <xdr:cNvSpPr txBox="1"/>
      </xdr:nvSpPr>
      <xdr:spPr>
        <a:xfrm>
          <a:off x="23857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13" name="楕円 312"/>
        <xdr:cNvSpPr/>
      </xdr:nvSpPr>
      <xdr:spPr>
        <a:xfrm>
          <a:off x="9192260" y="14194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14" name="【福祉施設】&#10;一人当たり面積該当値テキスト"/>
        <xdr:cNvSpPr txBox="1"/>
      </xdr:nvSpPr>
      <xdr:spPr>
        <a:xfrm>
          <a:off x="9258300" y="141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15" name="楕円 314"/>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163286</xdr:rowOff>
    </xdr:to>
    <xdr:cxnSp macro="">
      <xdr:nvCxnSpPr>
        <xdr:cNvPr id="316" name="直線コネクタ 315"/>
        <xdr:cNvCxnSpPr/>
      </xdr:nvCxnSpPr>
      <xdr:spPr>
        <a:xfrm>
          <a:off x="8496300" y="14234160"/>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17" name="楕円 316"/>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18" name="直線コネクタ 317"/>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19"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0"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21"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22" name="n_2mainValue【福祉施設】&#10;一人当たり面積"/>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61" name="楕円 360"/>
        <xdr:cNvSpPr/>
      </xdr:nvSpPr>
      <xdr:spPr>
        <a:xfrm>
          <a:off x="403606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62" name="【市民会館】&#10;有形固定資産減価償却率該当値テキスト"/>
        <xdr:cNvSpPr txBox="1"/>
      </xdr:nvSpPr>
      <xdr:spPr>
        <a:xfrm>
          <a:off x="4124960" y="1667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63" name="楕円 362"/>
        <xdr:cNvSpPr/>
      </xdr:nvSpPr>
      <xdr:spPr>
        <a:xfrm>
          <a:off x="3312160" y="1671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64" name="直線コネクタ 363"/>
        <xdr:cNvCxnSpPr/>
      </xdr:nvCxnSpPr>
      <xdr:spPr>
        <a:xfrm>
          <a:off x="3355340" y="167640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65" name="楕円 364"/>
        <xdr:cNvSpPr/>
      </xdr:nvSpPr>
      <xdr:spPr>
        <a:xfrm>
          <a:off x="251460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66" name="直線コネクタ 365"/>
        <xdr:cNvCxnSpPr/>
      </xdr:nvCxnSpPr>
      <xdr:spPr>
        <a:xfrm>
          <a:off x="2565400" y="16764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8"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69" name="n_1mainValue【市民会館】&#10;有形固定資産減価償却率"/>
        <xdr:cNvSpPr txBox="1"/>
      </xdr:nvSpPr>
      <xdr:spPr>
        <a:xfrm>
          <a:off x="3138247" y="164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70" name="n_2mainValue【市民会館】&#10;有形固定資産減価償却率"/>
        <xdr:cNvSpPr txBox="1"/>
      </xdr:nvSpPr>
      <xdr:spPr>
        <a:xfrm>
          <a:off x="2353387" y="164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04" name="楕円 403"/>
        <xdr:cNvSpPr/>
      </xdr:nvSpPr>
      <xdr:spPr>
        <a:xfrm>
          <a:off x="9192260" y="17985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05" name="【市民会館】&#10;一人当たり面積該当値テキスト"/>
        <xdr:cNvSpPr txBox="1"/>
      </xdr:nvSpPr>
      <xdr:spPr>
        <a:xfrm>
          <a:off x="9258300" y="1790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06" name="楕円 405"/>
        <xdr:cNvSpPr/>
      </xdr:nvSpPr>
      <xdr:spPr>
        <a:xfrm>
          <a:off x="844550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07" name="直線コネクタ 406"/>
        <xdr:cNvCxnSpPr/>
      </xdr:nvCxnSpPr>
      <xdr:spPr>
        <a:xfrm>
          <a:off x="8496300" y="1803654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08" name="楕円 407"/>
        <xdr:cNvSpPr/>
      </xdr:nvSpPr>
      <xdr:spPr>
        <a:xfrm>
          <a:off x="7670800" y="17985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99061</xdr:rowOff>
    </xdr:to>
    <xdr:cxnSp macro="">
      <xdr:nvCxnSpPr>
        <xdr:cNvPr id="409" name="直線コネクタ 408"/>
        <xdr:cNvCxnSpPr/>
      </xdr:nvCxnSpPr>
      <xdr:spPr>
        <a:xfrm>
          <a:off x="7713980" y="180365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12" name="n_1mainValue【市民会館】&#10;一人当たり面積"/>
        <xdr:cNvSpPr txBox="1"/>
      </xdr:nvSpPr>
      <xdr:spPr>
        <a:xfrm>
          <a:off x="827158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13" name="n_2mainValue【市民会館】&#10;一人当たり面積"/>
        <xdr:cNvSpPr txBox="1"/>
      </xdr:nvSpPr>
      <xdr:spPr>
        <a:xfrm>
          <a:off x="750958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5"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54" name="楕円 453"/>
        <xdr:cNvSpPr/>
      </xdr:nvSpPr>
      <xdr:spPr>
        <a:xfrm>
          <a:off x="14325600" y="60473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162214</xdr:rowOff>
    </xdr:from>
    <xdr:ext cx="405111" cy="259045"/>
    <xdr:sp macro="" textlink="">
      <xdr:nvSpPr>
        <xdr:cNvPr id="455" name="【一般廃棄物処理施設】&#10;有形固定資産減価償却率該当値テキスト"/>
        <xdr:cNvSpPr txBox="1"/>
      </xdr:nvSpPr>
      <xdr:spPr>
        <a:xfrm>
          <a:off x="14414500" y="602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456" name="楕円 455"/>
        <xdr:cNvSpPr/>
      </xdr:nvSpPr>
      <xdr:spPr>
        <a:xfrm>
          <a:off x="1357884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112123</xdr:rowOff>
    </xdr:to>
    <xdr:cxnSp macro="">
      <xdr:nvCxnSpPr>
        <xdr:cNvPr id="457" name="直線コネクタ 456"/>
        <xdr:cNvCxnSpPr/>
      </xdr:nvCxnSpPr>
      <xdr:spPr>
        <a:xfrm flipV="1">
          <a:off x="13629640" y="6098177"/>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58" name="楕円 457"/>
        <xdr:cNvSpPr/>
      </xdr:nvSpPr>
      <xdr:spPr>
        <a:xfrm>
          <a:off x="12804140" y="6145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112123</xdr:rowOff>
    </xdr:from>
    <xdr:to>
      <xdr:col>81</xdr:col>
      <xdr:colOff>50800</xdr:colOff>
      <xdr:row>36</xdr:row>
      <xdr:rowOff>161108</xdr:rowOff>
    </xdr:to>
    <xdr:cxnSp macro="">
      <xdr:nvCxnSpPr>
        <xdr:cNvPr id="459" name="直線コネクタ 458"/>
        <xdr:cNvCxnSpPr/>
      </xdr:nvCxnSpPr>
      <xdr:spPr>
        <a:xfrm flipV="1">
          <a:off x="12854940" y="614716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0"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61"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154050</xdr:rowOff>
    </xdr:from>
    <xdr:ext cx="405111" cy="259045"/>
    <xdr:sp macro="" textlink="">
      <xdr:nvSpPr>
        <xdr:cNvPr id="462" name="n_1mainValue【一般廃棄物処理施設】&#10;有形固定資産減価償却率"/>
        <xdr:cNvSpPr txBox="1"/>
      </xdr:nvSpPr>
      <xdr:spPr>
        <a:xfrm>
          <a:off x="134372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63" name="n_2mainValue【一般廃棄物処理施設】&#10;有形固定資産減価償却率"/>
        <xdr:cNvSpPr txBox="1"/>
      </xdr:nvSpPr>
      <xdr:spPr>
        <a:xfrm>
          <a:off x="12675244" y="623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31839</xdr:rowOff>
    </xdr:from>
    <xdr:to>
      <xdr:col>116</xdr:col>
      <xdr:colOff>114300</xdr:colOff>
      <xdr:row>37</xdr:row>
      <xdr:rowOff>133439</xdr:rowOff>
    </xdr:to>
    <xdr:sp macro="" textlink="">
      <xdr:nvSpPr>
        <xdr:cNvPr id="502" name="楕円 501"/>
        <xdr:cNvSpPr/>
      </xdr:nvSpPr>
      <xdr:spPr>
        <a:xfrm>
          <a:off x="19458940" y="62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54716</xdr:rowOff>
    </xdr:from>
    <xdr:ext cx="534377" cy="259045"/>
    <xdr:sp macro="" textlink="">
      <xdr:nvSpPr>
        <xdr:cNvPr id="503" name="【一般廃棄物処理施設】&#10;一人当たり有形固定資産（償却資産）額該当値テキスト"/>
        <xdr:cNvSpPr txBox="1"/>
      </xdr:nvSpPr>
      <xdr:spPr>
        <a:xfrm>
          <a:off x="19547840" y="60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27800</xdr:rowOff>
    </xdr:from>
    <xdr:to>
      <xdr:col>112</xdr:col>
      <xdr:colOff>38100</xdr:colOff>
      <xdr:row>37</xdr:row>
      <xdr:rowOff>129400</xdr:rowOff>
    </xdr:to>
    <xdr:sp macro="" textlink="">
      <xdr:nvSpPr>
        <xdr:cNvPr id="504" name="楕円 503"/>
        <xdr:cNvSpPr/>
      </xdr:nvSpPr>
      <xdr:spPr>
        <a:xfrm>
          <a:off x="18735040" y="6230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78600</xdr:rowOff>
    </xdr:from>
    <xdr:to>
      <xdr:col>116</xdr:col>
      <xdr:colOff>63500</xdr:colOff>
      <xdr:row>37</xdr:row>
      <xdr:rowOff>82639</xdr:rowOff>
    </xdr:to>
    <xdr:cxnSp macro="">
      <xdr:nvCxnSpPr>
        <xdr:cNvPr id="505" name="直線コネクタ 504"/>
        <xdr:cNvCxnSpPr/>
      </xdr:nvCxnSpPr>
      <xdr:spPr>
        <a:xfrm>
          <a:off x="18778220" y="6281280"/>
          <a:ext cx="73152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26314</xdr:rowOff>
    </xdr:from>
    <xdr:to>
      <xdr:col>107</xdr:col>
      <xdr:colOff>101600</xdr:colOff>
      <xdr:row>37</xdr:row>
      <xdr:rowOff>127914</xdr:rowOff>
    </xdr:to>
    <xdr:sp macro="" textlink="">
      <xdr:nvSpPr>
        <xdr:cNvPr id="506" name="楕円 505"/>
        <xdr:cNvSpPr/>
      </xdr:nvSpPr>
      <xdr:spPr>
        <a:xfrm>
          <a:off x="17937480" y="62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77114</xdr:rowOff>
    </xdr:from>
    <xdr:to>
      <xdr:col>111</xdr:col>
      <xdr:colOff>177800</xdr:colOff>
      <xdr:row>37</xdr:row>
      <xdr:rowOff>78600</xdr:rowOff>
    </xdr:to>
    <xdr:cxnSp macro="">
      <xdr:nvCxnSpPr>
        <xdr:cNvPr id="507" name="直線コネクタ 506"/>
        <xdr:cNvCxnSpPr/>
      </xdr:nvCxnSpPr>
      <xdr:spPr>
        <a:xfrm>
          <a:off x="17988280" y="6279794"/>
          <a:ext cx="78994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09"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145927</xdr:rowOff>
    </xdr:from>
    <xdr:ext cx="534377" cy="259045"/>
    <xdr:sp macro="" textlink="">
      <xdr:nvSpPr>
        <xdr:cNvPr id="510" name="n_1mainValue【一般廃棄物処理施設】&#10;一人当たり有形固定資産（償却資産）額"/>
        <xdr:cNvSpPr txBox="1"/>
      </xdr:nvSpPr>
      <xdr:spPr>
        <a:xfrm>
          <a:off x="18528811" y="60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119041</xdr:rowOff>
    </xdr:from>
    <xdr:ext cx="534377" cy="259045"/>
    <xdr:sp macro="" textlink="">
      <xdr:nvSpPr>
        <xdr:cNvPr id="511" name="n_2mainValue【一般廃棄物処理施設】&#10;一人当たり有形固定資産（償却資産）額"/>
        <xdr:cNvSpPr txBox="1"/>
      </xdr:nvSpPr>
      <xdr:spPr>
        <a:xfrm>
          <a:off x="17766811" y="63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86360</xdr:rowOff>
    </xdr:from>
    <xdr:to>
      <xdr:col>85</xdr:col>
      <xdr:colOff>177800</xdr:colOff>
      <xdr:row>56</xdr:row>
      <xdr:rowOff>16510</xdr:rowOff>
    </xdr:to>
    <xdr:sp macro="" textlink="">
      <xdr:nvSpPr>
        <xdr:cNvPr id="550" name="楕円 549"/>
        <xdr:cNvSpPr/>
      </xdr:nvSpPr>
      <xdr:spPr>
        <a:xfrm>
          <a:off x="14325600" y="93065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51" name="【保健センター・保健所】&#10;有形固定資産減価償却率該当値テキスト"/>
        <xdr:cNvSpPr txBox="1"/>
      </xdr:nvSpPr>
      <xdr:spPr>
        <a:xfrm>
          <a:off x="14414500"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xdr:rowOff>
    </xdr:from>
    <xdr:to>
      <xdr:col>81</xdr:col>
      <xdr:colOff>101600</xdr:colOff>
      <xdr:row>56</xdr:row>
      <xdr:rowOff>104140</xdr:rowOff>
    </xdr:to>
    <xdr:sp macro="" textlink="">
      <xdr:nvSpPr>
        <xdr:cNvPr id="552" name="楕円 551"/>
        <xdr:cNvSpPr/>
      </xdr:nvSpPr>
      <xdr:spPr>
        <a:xfrm>
          <a:off x="1357884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137160</xdr:rowOff>
    </xdr:from>
    <xdr:to>
      <xdr:col>85</xdr:col>
      <xdr:colOff>127000</xdr:colOff>
      <xdr:row>56</xdr:row>
      <xdr:rowOff>53340</xdr:rowOff>
    </xdr:to>
    <xdr:cxnSp macro="">
      <xdr:nvCxnSpPr>
        <xdr:cNvPr id="553" name="直線コネクタ 552"/>
        <xdr:cNvCxnSpPr/>
      </xdr:nvCxnSpPr>
      <xdr:spPr>
        <a:xfrm flipV="1">
          <a:off x="13629640" y="935736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554" name="楕円 553"/>
        <xdr:cNvSpPr/>
      </xdr:nvSpPr>
      <xdr:spPr>
        <a:xfrm>
          <a:off x="1280414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53340</xdr:rowOff>
    </xdr:from>
    <xdr:to>
      <xdr:col>81</xdr:col>
      <xdr:colOff>50800</xdr:colOff>
      <xdr:row>56</xdr:row>
      <xdr:rowOff>140970</xdr:rowOff>
    </xdr:to>
    <xdr:cxnSp macro="">
      <xdr:nvCxnSpPr>
        <xdr:cNvPr id="555" name="直線コネクタ 554"/>
        <xdr:cNvCxnSpPr/>
      </xdr:nvCxnSpPr>
      <xdr:spPr>
        <a:xfrm flipV="1">
          <a:off x="12854940" y="944118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6"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7" name="n_2aveValue【保健センター・保健所】&#10;有形固定資産減価償却率"/>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120667</xdr:rowOff>
    </xdr:from>
    <xdr:ext cx="405111" cy="259045"/>
    <xdr:sp macro="" textlink="">
      <xdr:nvSpPr>
        <xdr:cNvPr id="558" name="n_1mainValue【保健センター・保健所】&#10;有形固定資産減価償却率"/>
        <xdr:cNvSpPr txBox="1"/>
      </xdr:nvSpPr>
      <xdr:spPr>
        <a:xfrm>
          <a:off x="13437244"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559" name="n_2mainValue【保健センター・保健所】&#10;有形固定資産減価償却率"/>
        <xdr:cNvSpPr txBox="1"/>
      </xdr:nvSpPr>
      <xdr:spPr>
        <a:xfrm>
          <a:off x="126752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88"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7" name="楕円 596"/>
        <xdr:cNvSpPr/>
      </xdr:nvSpPr>
      <xdr:spPr>
        <a:xfrm>
          <a:off x="194589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598" name="【保健センター・保健所】&#10;一人当たり面積該当値テキスト"/>
        <xdr:cNvSpPr txBox="1"/>
      </xdr:nvSpPr>
      <xdr:spPr>
        <a:xfrm>
          <a:off x="19547840"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99" name="楕円 598"/>
        <xdr:cNvSpPr/>
      </xdr:nvSpPr>
      <xdr:spPr>
        <a:xfrm>
          <a:off x="187350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00" name="直線コネクタ 599"/>
        <xdr:cNvCxnSpPr/>
      </xdr:nvCxnSpPr>
      <xdr:spPr>
        <a:xfrm>
          <a:off x="18778220" y="10431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01" name="楕円 600"/>
        <xdr:cNvSpPr/>
      </xdr:nvSpPr>
      <xdr:spPr>
        <a:xfrm>
          <a:off x="1793748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02" name="直線コネクタ 601"/>
        <xdr:cNvCxnSpPr/>
      </xdr:nvCxnSpPr>
      <xdr:spPr>
        <a:xfrm>
          <a:off x="17988280" y="10431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3"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4"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05" name="n_1mainValue【保健センター・保健所】&#10;一人当たり面積"/>
        <xdr:cNvSpPr txBox="1"/>
      </xdr:nvSpPr>
      <xdr:spPr>
        <a:xfrm>
          <a:off x="185611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06" name="n_2mainValue【保健センター・保健所】&#10;一人当たり面積"/>
        <xdr:cNvSpPr txBox="1"/>
      </xdr:nvSpPr>
      <xdr:spPr>
        <a:xfrm>
          <a:off x="177762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45" name="楕円 644"/>
        <xdr:cNvSpPr/>
      </xdr:nvSpPr>
      <xdr:spPr>
        <a:xfrm>
          <a:off x="14325600" y="13977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646" name="【消防施設】&#10;有形固定資産減価償却率該当値テキスト"/>
        <xdr:cNvSpPr txBox="1"/>
      </xdr:nvSpPr>
      <xdr:spPr>
        <a:xfrm>
          <a:off x="144145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xdr:rowOff>
    </xdr:from>
    <xdr:to>
      <xdr:col>81</xdr:col>
      <xdr:colOff>101600</xdr:colOff>
      <xdr:row>81</xdr:row>
      <xdr:rowOff>115570</xdr:rowOff>
    </xdr:to>
    <xdr:sp macro="" textlink="">
      <xdr:nvSpPr>
        <xdr:cNvPr id="647" name="楕円 646"/>
        <xdr:cNvSpPr/>
      </xdr:nvSpPr>
      <xdr:spPr>
        <a:xfrm>
          <a:off x="1357884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64770</xdr:rowOff>
    </xdr:from>
    <xdr:to>
      <xdr:col>85</xdr:col>
      <xdr:colOff>127000</xdr:colOff>
      <xdr:row>83</xdr:row>
      <xdr:rowOff>114300</xdr:rowOff>
    </xdr:to>
    <xdr:cxnSp macro="">
      <xdr:nvCxnSpPr>
        <xdr:cNvPr id="648" name="直線コネクタ 647"/>
        <xdr:cNvCxnSpPr/>
      </xdr:nvCxnSpPr>
      <xdr:spPr>
        <a:xfrm>
          <a:off x="13629640" y="13643610"/>
          <a:ext cx="74676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649" name="楕円 648"/>
        <xdr:cNvSpPr/>
      </xdr:nvSpPr>
      <xdr:spPr>
        <a:xfrm>
          <a:off x="128041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82</xdr:row>
      <xdr:rowOff>83820</xdr:rowOff>
    </xdr:to>
    <xdr:cxnSp macro="">
      <xdr:nvCxnSpPr>
        <xdr:cNvPr id="650" name="直線コネクタ 649"/>
        <xdr:cNvCxnSpPr/>
      </xdr:nvCxnSpPr>
      <xdr:spPr>
        <a:xfrm flipV="1">
          <a:off x="12854940" y="1364361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51"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2"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653" name="n_1main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654" name="n_2mainValue【消防施設】&#10;有形固定資産減価償却率"/>
        <xdr:cNvSpPr txBox="1"/>
      </xdr:nvSpPr>
      <xdr:spPr>
        <a:xfrm>
          <a:off x="126752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4"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93" name="楕円 692"/>
        <xdr:cNvSpPr/>
      </xdr:nvSpPr>
      <xdr:spPr>
        <a:xfrm>
          <a:off x="1945894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94" name="【消防施設】&#10;一人当たり面積該当値テキスト"/>
        <xdr:cNvSpPr txBox="1"/>
      </xdr:nvSpPr>
      <xdr:spPr>
        <a:xfrm>
          <a:off x="195478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695" name="楕円 694"/>
        <xdr:cNvSpPr/>
      </xdr:nvSpPr>
      <xdr:spPr>
        <a:xfrm>
          <a:off x="18735040" y="14518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152400</xdr:rowOff>
    </xdr:to>
    <xdr:cxnSp macro="">
      <xdr:nvCxnSpPr>
        <xdr:cNvPr id="696" name="直線コネクタ 695"/>
        <xdr:cNvCxnSpPr/>
      </xdr:nvCxnSpPr>
      <xdr:spPr>
        <a:xfrm flipV="1">
          <a:off x="18778220" y="14480540"/>
          <a:ext cx="7315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152400</xdr:rowOff>
    </xdr:to>
    <xdr:sp macro="" textlink="">
      <xdr:nvSpPr>
        <xdr:cNvPr id="697" name="楕円 696"/>
        <xdr:cNvSpPr/>
      </xdr:nvSpPr>
      <xdr:spPr>
        <a:xfrm>
          <a:off x="1793748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101600</xdr:rowOff>
    </xdr:from>
    <xdr:to>
      <xdr:col>111</xdr:col>
      <xdr:colOff>177800</xdr:colOff>
      <xdr:row>86</xdr:row>
      <xdr:rowOff>152400</xdr:rowOff>
    </xdr:to>
    <xdr:cxnSp macro="">
      <xdr:nvCxnSpPr>
        <xdr:cNvPr id="698" name="直線コネクタ 697"/>
        <xdr:cNvCxnSpPr/>
      </xdr:nvCxnSpPr>
      <xdr:spPr>
        <a:xfrm>
          <a:off x="17988280" y="14518640"/>
          <a:ext cx="78994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99"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22877</xdr:rowOff>
    </xdr:from>
    <xdr:ext cx="469744" cy="259045"/>
    <xdr:sp macro="" textlink="">
      <xdr:nvSpPr>
        <xdr:cNvPr id="701" name="n_1mainValue【消防施設】&#10;一人当たり面積"/>
        <xdr:cNvSpPr txBox="1"/>
      </xdr:nvSpPr>
      <xdr:spPr>
        <a:xfrm>
          <a:off x="185611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143527</xdr:rowOff>
    </xdr:from>
    <xdr:ext cx="469744" cy="259045"/>
    <xdr:sp macro="" textlink="">
      <xdr:nvSpPr>
        <xdr:cNvPr id="702" name="n_2mainValue【消防施設】&#10;一人当たり面積"/>
        <xdr:cNvSpPr txBox="1"/>
      </xdr:nvSpPr>
      <xdr:spPr>
        <a:xfrm>
          <a:off x="1777626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0"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55118</xdr:rowOff>
    </xdr:from>
    <xdr:to>
      <xdr:col>85</xdr:col>
      <xdr:colOff>177800</xdr:colOff>
      <xdr:row>101</xdr:row>
      <xdr:rowOff>156718</xdr:rowOff>
    </xdr:to>
    <xdr:sp macro="" textlink="">
      <xdr:nvSpPr>
        <xdr:cNvPr id="739" name="楕円 738"/>
        <xdr:cNvSpPr/>
      </xdr:nvSpPr>
      <xdr:spPr>
        <a:xfrm>
          <a:off x="14325600" y="169867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77995</xdr:rowOff>
    </xdr:from>
    <xdr:ext cx="405111" cy="259045"/>
    <xdr:sp macro="" textlink="">
      <xdr:nvSpPr>
        <xdr:cNvPr id="740" name="【庁舎】&#10;有形固定資産減価償却率該当値テキスト"/>
        <xdr:cNvSpPr txBox="1"/>
      </xdr:nvSpPr>
      <xdr:spPr>
        <a:xfrm>
          <a:off x="14414500" y="1684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132842</xdr:rowOff>
    </xdr:from>
    <xdr:to>
      <xdr:col>81</xdr:col>
      <xdr:colOff>101600</xdr:colOff>
      <xdr:row>102</xdr:row>
      <xdr:rowOff>62992</xdr:rowOff>
    </xdr:to>
    <xdr:sp macro="" textlink="">
      <xdr:nvSpPr>
        <xdr:cNvPr id="741" name="楕円 740"/>
        <xdr:cNvSpPr/>
      </xdr:nvSpPr>
      <xdr:spPr>
        <a:xfrm>
          <a:off x="13578840" y="17064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105918</xdr:rowOff>
    </xdr:from>
    <xdr:to>
      <xdr:col>85</xdr:col>
      <xdr:colOff>127000</xdr:colOff>
      <xdr:row>102</xdr:row>
      <xdr:rowOff>12192</xdr:rowOff>
    </xdr:to>
    <xdr:cxnSp macro="">
      <xdr:nvCxnSpPr>
        <xdr:cNvPr id="742" name="直線コネクタ 741"/>
        <xdr:cNvCxnSpPr/>
      </xdr:nvCxnSpPr>
      <xdr:spPr>
        <a:xfrm flipV="1">
          <a:off x="13629640" y="17037558"/>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29972</xdr:rowOff>
    </xdr:from>
    <xdr:to>
      <xdr:col>76</xdr:col>
      <xdr:colOff>165100</xdr:colOff>
      <xdr:row>102</xdr:row>
      <xdr:rowOff>131572</xdr:rowOff>
    </xdr:to>
    <xdr:sp macro="" textlink="">
      <xdr:nvSpPr>
        <xdr:cNvPr id="743" name="楕円 742"/>
        <xdr:cNvSpPr/>
      </xdr:nvSpPr>
      <xdr:spPr>
        <a:xfrm>
          <a:off x="1280414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xdr:rowOff>
    </xdr:from>
    <xdr:to>
      <xdr:col>81</xdr:col>
      <xdr:colOff>50800</xdr:colOff>
      <xdr:row>102</xdr:row>
      <xdr:rowOff>80772</xdr:rowOff>
    </xdr:to>
    <xdr:cxnSp macro="">
      <xdr:nvCxnSpPr>
        <xdr:cNvPr id="744" name="直線コネクタ 743"/>
        <xdr:cNvCxnSpPr/>
      </xdr:nvCxnSpPr>
      <xdr:spPr>
        <a:xfrm flipV="1">
          <a:off x="12854940" y="17111472"/>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5"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10685</xdr:rowOff>
    </xdr:from>
    <xdr:ext cx="405111" cy="259045"/>
    <xdr:sp macro="" textlink="">
      <xdr:nvSpPr>
        <xdr:cNvPr id="746" name="n_2aveValue【庁舎】&#10;有形固定資産減価償却率"/>
        <xdr:cNvSpPr txBox="1"/>
      </xdr:nvSpPr>
      <xdr:spPr>
        <a:xfrm>
          <a:off x="12675244" y="172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79519</xdr:rowOff>
    </xdr:from>
    <xdr:ext cx="405111" cy="259045"/>
    <xdr:sp macro="" textlink="">
      <xdr:nvSpPr>
        <xdr:cNvPr id="747" name="n_1mainValue【庁舎】&#10;有形固定資産減価償却率"/>
        <xdr:cNvSpPr txBox="1"/>
      </xdr:nvSpPr>
      <xdr:spPr>
        <a:xfrm>
          <a:off x="13437244" y="1684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148099</xdr:rowOff>
    </xdr:from>
    <xdr:ext cx="405111" cy="259045"/>
    <xdr:sp macro="" textlink="">
      <xdr:nvSpPr>
        <xdr:cNvPr id="748" name="n_2mainValue【庁舎】&#10;有形固定資産減価償却率"/>
        <xdr:cNvSpPr txBox="1"/>
      </xdr:nvSpPr>
      <xdr:spPr>
        <a:xfrm>
          <a:off x="12675244" y="1691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784" name="楕円 783"/>
        <xdr:cNvSpPr/>
      </xdr:nvSpPr>
      <xdr:spPr>
        <a:xfrm>
          <a:off x="1945894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785" name="【庁舎】&#10;一人当たり面積該当値テキスト"/>
        <xdr:cNvSpPr txBox="1"/>
      </xdr:nvSpPr>
      <xdr:spPr>
        <a:xfrm>
          <a:off x="19547840"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86" name="楕円 785"/>
        <xdr:cNvSpPr/>
      </xdr:nvSpPr>
      <xdr:spPr>
        <a:xfrm>
          <a:off x="18735040" y="17739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16763</xdr:rowOff>
    </xdr:to>
    <xdr:cxnSp macro="">
      <xdr:nvCxnSpPr>
        <xdr:cNvPr id="787" name="直線コネクタ 786"/>
        <xdr:cNvCxnSpPr/>
      </xdr:nvCxnSpPr>
      <xdr:spPr>
        <a:xfrm>
          <a:off x="18778220" y="1778660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788" name="楕円 787"/>
        <xdr:cNvSpPr/>
      </xdr:nvSpPr>
      <xdr:spPr>
        <a:xfrm>
          <a:off x="1793748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16763</xdr:rowOff>
    </xdr:to>
    <xdr:cxnSp macro="">
      <xdr:nvCxnSpPr>
        <xdr:cNvPr id="789" name="直線コネクタ 788"/>
        <xdr:cNvCxnSpPr/>
      </xdr:nvCxnSpPr>
      <xdr:spPr>
        <a:xfrm>
          <a:off x="17988280" y="177866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792" name="n_1mainValue【庁舎】&#10;一人当たり面積"/>
        <xdr:cNvSpPr txBox="1"/>
      </xdr:nvSpPr>
      <xdr:spPr>
        <a:xfrm>
          <a:off x="1856112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793" name="n_2mainValue【庁舎】&#10;一人当たり面積"/>
        <xdr:cNvSpPr txBox="1"/>
      </xdr:nvSpPr>
      <xdr:spPr>
        <a:xfrm>
          <a:off x="1777626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体育館・プールについては，アセットマネジメント基本方針に基づき施設の長寿命化を進めているため，有形固定資産減価償却率が高くなっている。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市民会館は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件のみであり，減価償却済みであるため，減価償却率が</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となっている。</a:t>
          </a:r>
          <a:r>
            <a:rPr lang="ja-JP" altLang="ja-JP" sz="1100">
              <a:solidFill>
                <a:srgbClr val="FF0000"/>
              </a:solidFill>
              <a:effectLst/>
              <a:latin typeface="+mn-lt"/>
              <a:ea typeface="+mn-ea"/>
              <a:cs typeface="+mn-cs"/>
            </a:rPr>
            <a:t>令和</a:t>
          </a:r>
          <a:r>
            <a:rPr lang="en-US" altLang="ja-JP" sz="1100">
              <a:solidFill>
                <a:srgbClr val="FF0000"/>
              </a:solidFill>
              <a:effectLst/>
              <a:latin typeface="+mn-lt"/>
              <a:ea typeface="+mn-ea"/>
              <a:cs typeface="+mn-cs"/>
            </a:rPr>
            <a:t>5</a:t>
          </a:r>
          <a:r>
            <a:rPr lang="ja-JP" altLang="ja-JP" sz="1100">
              <a:solidFill>
                <a:srgbClr val="FF0000"/>
              </a:solidFill>
              <a:effectLst/>
              <a:latin typeface="+mn-lt"/>
              <a:ea typeface="+mn-ea"/>
              <a:cs typeface="+mn-cs"/>
            </a:rPr>
            <a:t>年度に建替えを予定しているため，その間は維持補修を行い使用する。</a:t>
          </a:r>
          <a:endParaRPr lang="ja-JP" altLang="ja-JP">
            <a:solidFill>
              <a:srgbClr val="FF0000"/>
            </a:solidFill>
            <a:effectLst/>
          </a:endParaRPr>
        </a:p>
        <a:p>
          <a:pPr eaLnBrk="1" fontAlgn="auto" latinLnBrk="0" hangingPunct="1"/>
          <a:r>
            <a:rPr lang="ja-JP" altLang="ja-JP" sz="1100">
              <a:solidFill>
                <a:schemeClr val="dk1"/>
              </a:solidFill>
              <a:effectLst/>
              <a:latin typeface="+mn-lt"/>
              <a:ea typeface="+mn-ea"/>
              <a:cs typeface="+mn-cs"/>
            </a:rPr>
            <a:t>当市では人口が増加傾向にあるが，行政運営の効率化により，既存の庁舎で対応できているため，庁舎の一人あたりの面積が類似団体と比較して低くなってる反面，</a:t>
          </a:r>
          <a:endParaRPr lang="ja-JP" altLang="ja-JP">
            <a:effectLst/>
          </a:endParaRPr>
        </a:p>
        <a:p>
          <a:pPr eaLnBrk="1" fontAlgn="auto" latinLnBrk="0" hangingPunct="1"/>
          <a:r>
            <a:rPr lang="ja-JP" altLang="ja-JP" sz="1100">
              <a:solidFill>
                <a:schemeClr val="dk1"/>
              </a:solidFill>
              <a:effectLst/>
              <a:latin typeface="+mn-lt"/>
              <a:ea typeface="+mn-ea"/>
              <a:cs typeface="+mn-cs"/>
            </a:rPr>
            <a:t>有形固定資産減価償却率が類似団体平均値より高い水準にあり，今後アセットマネジメント基本方針に基づき，長寿命化を進めていく。</a:t>
          </a:r>
          <a:endParaRPr lang="ja-JP" altLang="ja-JP">
            <a:effectLst/>
          </a:endParaRPr>
        </a:p>
        <a:p>
          <a:pPr eaLnBrk="1" fontAlgn="auto" latinLnBrk="0" hangingPunct="1"/>
          <a:r>
            <a:rPr lang="ja-JP" altLang="ja-JP" sz="1100">
              <a:solidFill>
                <a:schemeClr val="dk1"/>
              </a:solidFill>
              <a:effectLst/>
              <a:latin typeface="+mn-lt"/>
              <a:ea typeface="+mn-ea"/>
              <a:cs typeface="+mn-cs"/>
            </a:rPr>
            <a:t>消防施設については，中央消防署の移転整備及び福岡都市圏消防共同指令センターの運用に伴う消防指令管制情報システムの</a:t>
          </a:r>
          <a:r>
            <a:rPr lang="ja-JP" altLang="ja-JP" sz="1100" baseline="0">
              <a:solidFill>
                <a:schemeClr val="dk1"/>
              </a:solidFill>
              <a:effectLst/>
              <a:latin typeface="+mn-lt"/>
              <a:ea typeface="+mn-ea"/>
              <a:cs typeface="+mn-cs"/>
            </a:rPr>
            <a:t>構築</a:t>
          </a:r>
          <a:r>
            <a:rPr lang="ja-JP" altLang="ja-JP" sz="1100">
              <a:solidFill>
                <a:schemeClr val="dk1"/>
              </a:solidFill>
              <a:effectLst/>
              <a:latin typeface="+mn-lt"/>
              <a:ea typeface="+mn-ea"/>
              <a:cs typeface="+mn-cs"/>
            </a:rPr>
            <a:t>により減価償却率が減少している。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5" customWidth="1"/>
    <col min="12" max="12" width="2.21875" style="165" customWidth="1"/>
    <col min="13" max="17" width="2.33203125" style="165" customWidth="1"/>
    <col min="18" max="119" width="2.109375" style="165" customWidth="1"/>
    <col min="120" max="16384" width="0" style="165" hidden="1"/>
  </cols>
  <sheetData>
    <row r="1" spans="1:119" ht="33" customHeight="1">
      <c r="A1" s="163"/>
      <c r="B1" s="378" t="s">
        <v>74</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64"/>
      <c r="DK1" s="164"/>
      <c r="DL1" s="164"/>
      <c r="DM1" s="164"/>
      <c r="DN1" s="164"/>
      <c r="DO1" s="164"/>
    </row>
    <row r="2" spans="1:119" ht="24" thickBot="1">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c r="A3" s="164"/>
      <c r="B3" s="379" t="s">
        <v>76</v>
      </c>
      <c r="C3" s="380"/>
      <c r="D3" s="380"/>
      <c r="E3" s="381"/>
      <c r="F3" s="381"/>
      <c r="G3" s="381"/>
      <c r="H3" s="381"/>
      <c r="I3" s="381"/>
      <c r="J3" s="381"/>
      <c r="K3" s="381"/>
      <c r="L3" s="381" t="s">
        <v>77</v>
      </c>
      <c r="M3" s="381"/>
      <c r="N3" s="381"/>
      <c r="O3" s="381"/>
      <c r="P3" s="381"/>
      <c r="Q3" s="381"/>
      <c r="R3" s="388"/>
      <c r="S3" s="388"/>
      <c r="T3" s="388"/>
      <c r="U3" s="388"/>
      <c r="V3" s="389"/>
      <c r="W3" s="363" t="s">
        <v>78</v>
      </c>
      <c r="X3" s="364"/>
      <c r="Y3" s="364"/>
      <c r="Z3" s="364"/>
      <c r="AA3" s="364"/>
      <c r="AB3" s="380"/>
      <c r="AC3" s="388" t="s">
        <v>79</v>
      </c>
      <c r="AD3" s="364"/>
      <c r="AE3" s="364"/>
      <c r="AF3" s="364"/>
      <c r="AG3" s="364"/>
      <c r="AH3" s="364"/>
      <c r="AI3" s="364"/>
      <c r="AJ3" s="364"/>
      <c r="AK3" s="364"/>
      <c r="AL3" s="365"/>
      <c r="AM3" s="363" t="s">
        <v>80</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81</v>
      </c>
      <c r="BO3" s="364"/>
      <c r="BP3" s="364"/>
      <c r="BQ3" s="364"/>
      <c r="BR3" s="364"/>
      <c r="BS3" s="364"/>
      <c r="BT3" s="364"/>
      <c r="BU3" s="365"/>
      <c r="BV3" s="363" t="s">
        <v>82</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83</v>
      </c>
      <c r="CU3" s="364"/>
      <c r="CV3" s="364"/>
      <c r="CW3" s="364"/>
      <c r="CX3" s="364"/>
      <c r="CY3" s="364"/>
      <c r="CZ3" s="364"/>
      <c r="DA3" s="365"/>
      <c r="DB3" s="363" t="s">
        <v>84</v>
      </c>
      <c r="DC3" s="364"/>
      <c r="DD3" s="364"/>
      <c r="DE3" s="364"/>
      <c r="DF3" s="364"/>
      <c r="DG3" s="364"/>
      <c r="DH3" s="364"/>
      <c r="DI3" s="365"/>
      <c r="DJ3" s="163"/>
      <c r="DK3" s="163"/>
      <c r="DL3" s="163"/>
      <c r="DM3" s="163"/>
      <c r="DN3" s="163"/>
      <c r="DO3" s="163"/>
    </row>
    <row r="4" spans="1:119" ht="18.75" customHeight="1">
      <c r="A4" s="164"/>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85</v>
      </c>
      <c r="AZ4" s="367"/>
      <c r="BA4" s="367"/>
      <c r="BB4" s="367"/>
      <c r="BC4" s="367"/>
      <c r="BD4" s="367"/>
      <c r="BE4" s="367"/>
      <c r="BF4" s="367"/>
      <c r="BG4" s="367"/>
      <c r="BH4" s="367"/>
      <c r="BI4" s="367"/>
      <c r="BJ4" s="367"/>
      <c r="BK4" s="367"/>
      <c r="BL4" s="367"/>
      <c r="BM4" s="368"/>
      <c r="BN4" s="369">
        <v>868018383</v>
      </c>
      <c r="BO4" s="370"/>
      <c r="BP4" s="370"/>
      <c r="BQ4" s="370"/>
      <c r="BR4" s="370"/>
      <c r="BS4" s="370"/>
      <c r="BT4" s="370"/>
      <c r="BU4" s="371"/>
      <c r="BV4" s="369">
        <v>808157496</v>
      </c>
      <c r="BW4" s="370"/>
      <c r="BX4" s="370"/>
      <c r="BY4" s="370"/>
      <c r="BZ4" s="370"/>
      <c r="CA4" s="370"/>
      <c r="CB4" s="370"/>
      <c r="CC4" s="371"/>
      <c r="CD4" s="372" t="s">
        <v>86</v>
      </c>
      <c r="CE4" s="373"/>
      <c r="CF4" s="373"/>
      <c r="CG4" s="373"/>
      <c r="CH4" s="373"/>
      <c r="CI4" s="373"/>
      <c r="CJ4" s="373"/>
      <c r="CK4" s="373"/>
      <c r="CL4" s="373"/>
      <c r="CM4" s="373"/>
      <c r="CN4" s="373"/>
      <c r="CO4" s="373"/>
      <c r="CP4" s="373"/>
      <c r="CQ4" s="373"/>
      <c r="CR4" s="373"/>
      <c r="CS4" s="374"/>
      <c r="CT4" s="375">
        <v>2.2000000000000002</v>
      </c>
      <c r="CU4" s="376"/>
      <c r="CV4" s="376"/>
      <c r="CW4" s="376"/>
      <c r="CX4" s="376"/>
      <c r="CY4" s="376"/>
      <c r="CZ4" s="376"/>
      <c r="DA4" s="377"/>
      <c r="DB4" s="375">
        <v>2.6</v>
      </c>
      <c r="DC4" s="376"/>
      <c r="DD4" s="376"/>
      <c r="DE4" s="376"/>
      <c r="DF4" s="376"/>
      <c r="DG4" s="376"/>
      <c r="DH4" s="376"/>
      <c r="DI4" s="377"/>
      <c r="DJ4" s="163"/>
      <c r="DK4" s="163"/>
      <c r="DL4" s="163"/>
      <c r="DM4" s="163"/>
      <c r="DN4" s="163"/>
      <c r="DO4" s="163"/>
    </row>
    <row r="5" spans="1:119" ht="18.75" customHeight="1">
      <c r="A5" s="164"/>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87</v>
      </c>
      <c r="AN5" s="436"/>
      <c r="AO5" s="436"/>
      <c r="AP5" s="436"/>
      <c r="AQ5" s="436"/>
      <c r="AR5" s="436"/>
      <c r="AS5" s="436"/>
      <c r="AT5" s="437"/>
      <c r="AU5" s="438" t="s">
        <v>88</v>
      </c>
      <c r="AV5" s="439"/>
      <c r="AW5" s="439"/>
      <c r="AX5" s="439"/>
      <c r="AY5" s="440" t="s">
        <v>89</v>
      </c>
      <c r="AZ5" s="441"/>
      <c r="BA5" s="441"/>
      <c r="BB5" s="441"/>
      <c r="BC5" s="441"/>
      <c r="BD5" s="441"/>
      <c r="BE5" s="441"/>
      <c r="BF5" s="441"/>
      <c r="BG5" s="441"/>
      <c r="BH5" s="441"/>
      <c r="BI5" s="441"/>
      <c r="BJ5" s="441"/>
      <c r="BK5" s="441"/>
      <c r="BL5" s="441"/>
      <c r="BM5" s="442"/>
      <c r="BN5" s="406">
        <v>854727042</v>
      </c>
      <c r="BO5" s="407"/>
      <c r="BP5" s="407"/>
      <c r="BQ5" s="407"/>
      <c r="BR5" s="407"/>
      <c r="BS5" s="407"/>
      <c r="BT5" s="407"/>
      <c r="BU5" s="408"/>
      <c r="BV5" s="406">
        <v>793768959</v>
      </c>
      <c r="BW5" s="407"/>
      <c r="BX5" s="407"/>
      <c r="BY5" s="407"/>
      <c r="BZ5" s="407"/>
      <c r="CA5" s="407"/>
      <c r="CB5" s="407"/>
      <c r="CC5" s="408"/>
      <c r="CD5" s="409" t="s">
        <v>90</v>
      </c>
      <c r="CE5" s="410"/>
      <c r="CF5" s="410"/>
      <c r="CG5" s="410"/>
      <c r="CH5" s="410"/>
      <c r="CI5" s="410"/>
      <c r="CJ5" s="410"/>
      <c r="CK5" s="410"/>
      <c r="CL5" s="410"/>
      <c r="CM5" s="410"/>
      <c r="CN5" s="410"/>
      <c r="CO5" s="410"/>
      <c r="CP5" s="410"/>
      <c r="CQ5" s="410"/>
      <c r="CR5" s="410"/>
      <c r="CS5" s="411"/>
      <c r="CT5" s="403">
        <v>92.5</v>
      </c>
      <c r="CU5" s="404"/>
      <c r="CV5" s="404"/>
      <c r="CW5" s="404"/>
      <c r="CX5" s="404"/>
      <c r="CY5" s="404"/>
      <c r="CZ5" s="404"/>
      <c r="DA5" s="405"/>
      <c r="DB5" s="403">
        <v>94.3</v>
      </c>
      <c r="DC5" s="404"/>
      <c r="DD5" s="404"/>
      <c r="DE5" s="404"/>
      <c r="DF5" s="404"/>
      <c r="DG5" s="404"/>
      <c r="DH5" s="404"/>
      <c r="DI5" s="405"/>
      <c r="DJ5" s="163"/>
      <c r="DK5" s="163"/>
      <c r="DL5" s="163"/>
      <c r="DM5" s="163"/>
      <c r="DN5" s="163"/>
      <c r="DO5" s="163"/>
    </row>
    <row r="6" spans="1:119" ht="18.75" customHeight="1">
      <c r="A6" s="164"/>
      <c r="B6" s="412" t="s">
        <v>91</v>
      </c>
      <c r="C6" s="413"/>
      <c r="D6" s="413"/>
      <c r="E6" s="414"/>
      <c r="F6" s="414"/>
      <c r="G6" s="414"/>
      <c r="H6" s="414"/>
      <c r="I6" s="414"/>
      <c r="J6" s="414"/>
      <c r="K6" s="414"/>
      <c r="L6" s="414" t="s">
        <v>92</v>
      </c>
      <c r="M6" s="414"/>
      <c r="N6" s="414"/>
      <c r="O6" s="414"/>
      <c r="P6" s="414"/>
      <c r="Q6" s="414"/>
      <c r="R6" s="418"/>
      <c r="S6" s="418"/>
      <c r="T6" s="418"/>
      <c r="U6" s="418"/>
      <c r="V6" s="419"/>
      <c r="W6" s="422" t="s">
        <v>93</v>
      </c>
      <c r="X6" s="423"/>
      <c r="Y6" s="423"/>
      <c r="Z6" s="423"/>
      <c r="AA6" s="423"/>
      <c r="AB6" s="413"/>
      <c r="AC6" s="426" t="s">
        <v>94</v>
      </c>
      <c r="AD6" s="427"/>
      <c r="AE6" s="427"/>
      <c r="AF6" s="427"/>
      <c r="AG6" s="427"/>
      <c r="AH6" s="427"/>
      <c r="AI6" s="427"/>
      <c r="AJ6" s="427"/>
      <c r="AK6" s="427"/>
      <c r="AL6" s="428"/>
      <c r="AM6" s="435" t="s">
        <v>95</v>
      </c>
      <c r="AN6" s="436"/>
      <c r="AO6" s="436"/>
      <c r="AP6" s="436"/>
      <c r="AQ6" s="436"/>
      <c r="AR6" s="436"/>
      <c r="AS6" s="436"/>
      <c r="AT6" s="437"/>
      <c r="AU6" s="438" t="s">
        <v>88</v>
      </c>
      <c r="AV6" s="439"/>
      <c r="AW6" s="439"/>
      <c r="AX6" s="439"/>
      <c r="AY6" s="440" t="s">
        <v>96</v>
      </c>
      <c r="AZ6" s="441"/>
      <c r="BA6" s="441"/>
      <c r="BB6" s="441"/>
      <c r="BC6" s="441"/>
      <c r="BD6" s="441"/>
      <c r="BE6" s="441"/>
      <c r="BF6" s="441"/>
      <c r="BG6" s="441"/>
      <c r="BH6" s="441"/>
      <c r="BI6" s="441"/>
      <c r="BJ6" s="441"/>
      <c r="BK6" s="441"/>
      <c r="BL6" s="441"/>
      <c r="BM6" s="442"/>
      <c r="BN6" s="406">
        <v>13291341</v>
      </c>
      <c r="BO6" s="407"/>
      <c r="BP6" s="407"/>
      <c r="BQ6" s="407"/>
      <c r="BR6" s="407"/>
      <c r="BS6" s="407"/>
      <c r="BT6" s="407"/>
      <c r="BU6" s="408"/>
      <c r="BV6" s="406">
        <v>14388537</v>
      </c>
      <c r="BW6" s="407"/>
      <c r="BX6" s="407"/>
      <c r="BY6" s="407"/>
      <c r="BZ6" s="407"/>
      <c r="CA6" s="407"/>
      <c r="CB6" s="407"/>
      <c r="CC6" s="408"/>
      <c r="CD6" s="409" t="s">
        <v>97</v>
      </c>
      <c r="CE6" s="410"/>
      <c r="CF6" s="410"/>
      <c r="CG6" s="410"/>
      <c r="CH6" s="410"/>
      <c r="CI6" s="410"/>
      <c r="CJ6" s="410"/>
      <c r="CK6" s="410"/>
      <c r="CL6" s="410"/>
      <c r="CM6" s="410"/>
      <c r="CN6" s="410"/>
      <c r="CO6" s="410"/>
      <c r="CP6" s="410"/>
      <c r="CQ6" s="410"/>
      <c r="CR6" s="410"/>
      <c r="CS6" s="411"/>
      <c r="CT6" s="443">
        <v>102.3</v>
      </c>
      <c r="CU6" s="444"/>
      <c r="CV6" s="444"/>
      <c r="CW6" s="444"/>
      <c r="CX6" s="444"/>
      <c r="CY6" s="444"/>
      <c r="CZ6" s="444"/>
      <c r="DA6" s="445"/>
      <c r="DB6" s="443">
        <v>102.9</v>
      </c>
      <c r="DC6" s="444"/>
      <c r="DD6" s="444"/>
      <c r="DE6" s="444"/>
      <c r="DF6" s="444"/>
      <c r="DG6" s="444"/>
      <c r="DH6" s="444"/>
      <c r="DI6" s="445"/>
      <c r="DJ6" s="163"/>
      <c r="DK6" s="163"/>
      <c r="DL6" s="163"/>
      <c r="DM6" s="163"/>
      <c r="DN6" s="163"/>
      <c r="DO6" s="163"/>
    </row>
    <row r="7" spans="1:119" ht="18.75" customHeight="1">
      <c r="A7" s="164"/>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98</v>
      </c>
      <c r="AN7" s="436"/>
      <c r="AO7" s="436"/>
      <c r="AP7" s="436"/>
      <c r="AQ7" s="436"/>
      <c r="AR7" s="436"/>
      <c r="AS7" s="436"/>
      <c r="AT7" s="437"/>
      <c r="AU7" s="438" t="s">
        <v>88</v>
      </c>
      <c r="AV7" s="439"/>
      <c r="AW7" s="439"/>
      <c r="AX7" s="439"/>
      <c r="AY7" s="440" t="s">
        <v>99</v>
      </c>
      <c r="AZ7" s="441"/>
      <c r="BA7" s="441"/>
      <c r="BB7" s="441"/>
      <c r="BC7" s="441"/>
      <c r="BD7" s="441"/>
      <c r="BE7" s="441"/>
      <c r="BF7" s="441"/>
      <c r="BG7" s="441"/>
      <c r="BH7" s="441"/>
      <c r="BI7" s="441"/>
      <c r="BJ7" s="441"/>
      <c r="BK7" s="441"/>
      <c r="BL7" s="441"/>
      <c r="BM7" s="442"/>
      <c r="BN7" s="406">
        <v>4236934</v>
      </c>
      <c r="BO7" s="407"/>
      <c r="BP7" s="407"/>
      <c r="BQ7" s="407"/>
      <c r="BR7" s="407"/>
      <c r="BS7" s="407"/>
      <c r="BT7" s="407"/>
      <c r="BU7" s="408"/>
      <c r="BV7" s="406">
        <v>4937989</v>
      </c>
      <c r="BW7" s="407"/>
      <c r="BX7" s="407"/>
      <c r="BY7" s="407"/>
      <c r="BZ7" s="407"/>
      <c r="CA7" s="407"/>
      <c r="CB7" s="407"/>
      <c r="CC7" s="408"/>
      <c r="CD7" s="409" t="s">
        <v>100</v>
      </c>
      <c r="CE7" s="410"/>
      <c r="CF7" s="410"/>
      <c r="CG7" s="410"/>
      <c r="CH7" s="410"/>
      <c r="CI7" s="410"/>
      <c r="CJ7" s="410"/>
      <c r="CK7" s="410"/>
      <c r="CL7" s="410"/>
      <c r="CM7" s="410"/>
      <c r="CN7" s="410"/>
      <c r="CO7" s="410"/>
      <c r="CP7" s="410"/>
      <c r="CQ7" s="410"/>
      <c r="CR7" s="410"/>
      <c r="CS7" s="411"/>
      <c r="CT7" s="406">
        <v>414380729</v>
      </c>
      <c r="CU7" s="407"/>
      <c r="CV7" s="407"/>
      <c r="CW7" s="407"/>
      <c r="CX7" s="407"/>
      <c r="CY7" s="407"/>
      <c r="CZ7" s="407"/>
      <c r="DA7" s="408"/>
      <c r="DB7" s="406">
        <v>360350301</v>
      </c>
      <c r="DC7" s="407"/>
      <c r="DD7" s="407"/>
      <c r="DE7" s="407"/>
      <c r="DF7" s="407"/>
      <c r="DG7" s="407"/>
      <c r="DH7" s="407"/>
      <c r="DI7" s="408"/>
      <c r="DJ7" s="163"/>
      <c r="DK7" s="163"/>
      <c r="DL7" s="163"/>
      <c r="DM7" s="163"/>
      <c r="DN7" s="163"/>
      <c r="DO7" s="163"/>
    </row>
    <row r="8" spans="1:119" ht="18.75" customHeight="1" thickBot="1">
      <c r="A8" s="164"/>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101</v>
      </c>
      <c r="AN8" s="436"/>
      <c r="AO8" s="436"/>
      <c r="AP8" s="436"/>
      <c r="AQ8" s="436"/>
      <c r="AR8" s="436"/>
      <c r="AS8" s="436"/>
      <c r="AT8" s="437"/>
      <c r="AU8" s="438" t="s">
        <v>88</v>
      </c>
      <c r="AV8" s="439"/>
      <c r="AW8" s="439"/>
      <c r="AX8" s="439"/>
      <c r="AY8" s="440" t="s">
        <v>102</v>
      </c>
      <c r="AZ8" s="441"/>
      <c r="BA8" s="441"/>
      <c r="BB8" s="441"/>
      <c r="BC8" s="441"/>
      <c r="BD8" s="441"/>
      <c r="BE8" s="441"/>
      <c r="BF8" s="441"/>
      <c r="BG8" s="441"/>
      <c r="BH8" s="441"/>
      <c r="BI8" s="441"/>
      <c r="BJ8" s="441"/>
      <c r="BK8" s="441"/>
      <c r="BL8" s="441"/>
      <c r="BM8" s="442"/>
      <c r="BN8" s="406">
        <v>9054407</v>
      </c>
      <c r="BO8" s="407"/>
      <c r="BP8" s="407"/>
      <c r="BQ8" s="407"/>
      <c r="BR8" s="407"/>
      <c r="BS8" s="407"/>
      <c r="BT8" s="407"/>
      <c r="BU8" s="408"/>
      <c r="BV8" s="406">
        <v>9450548</v>
      </c>
      <c r="BW8" s="407"/>
      <c r="BX8" s="407"/>
      <c r="BY8" s="407"/>
      <c r="BZ8" s="407"/>
      <c r="CA8" s="407"/>
      <c r="CB8" s="407"/>
      <c r="CC8" s="408"/>
      <c r="CD8" s="409" t="s">
        <v>103</v>
      </c>
      <c r="CE8" s="410"/>
      <c r="CF8" s="410"/>
      <c r="CG8" s="410"/>
      <c r="CH8" s="410"/>
      <c r="CI8" s="410"/>
      <c r="CJ8" s="410"/>
      <c r="CK8" s="410"/>
      <c r="CL8" s="410"/>
      <c r="CM8" s="410"/>
      <c r="CN8" s="410"/>
      <c r="CO8" s="410"/>
      <c r="CP8" s="410"/>
      <c r="CQ8" s="410"/>
      <c r="CR8" s="410"/>
      <c r="CS8" s="411"/>
      <c r="CT8" s="446">
        <v>0.89</v>
      </c>
      <c r="CU8" s="447"/>
      <c r="CV8" s="447"/>
      <c r="CW8" s="447"/>
      <c r="CX8" s="447"/>
      <c r="CY8" s="447"/>
      <c r="CZ8" s="447"/>
      <c r="DA8" s="448"/>
      <c r="DB8" s="446">
        <v>0.89</v>
      </c>
      <c r="DC8" s="447"/>
      <c r="DD8" s="447"/>
      <c r="DE8" s="447"/>
      <c r="DF8" s="447"/>
      <c r="DG8" s="447"/>
      <c r="DH8" s="447"/>
      <c r="DI8" s="448"/>
      <c r="DJ8" s="163"/>
      <c r="DK8" s="163"/>
      <c r="DL8" s="163"/>
      <c r="DM8" s="163"/>
      <c r="DN8" s="163"/>
      <c r="DO8" s="163"/>
    </row>
    <row r="9" spans="1:119" ht="18.75" customHeight="1" thickBot="1">
      <c r="A9" s="164"/>
      <c r="B9" s="400" t="s">
        <v>104</v>
      </c>
      <c r="C9" s="401"/>
      <c r="D9" s="401"/>
      <c r="E9" s="401"/>
      <c r="F9" s="401"/>
      <c r="G9" s="401"/>
      <c r="H9" s="401"/>
      <c r="I9" s="401"/>
      <c r="J9" s="401"/>
      <c r="K9" s="449"/>
      <c r="L9" s="450" t="s">
        <v>105</v>
      </c>
      <c r="M9" s="451"/>
      <c r="N9" s="451"/>
      <c r="O9" s="451"/>
      <c r="P9" s="451"/>
      <c r="Q9" s="452"/>
      <c r="R9" s="453">
        <v>1538681</v>
      </c>
      <c r="S9" s="454"/>
      <c r="T9" s="454"/>
      <c r="U9" s="454"/>
      <c r="V9" s="455"/>
      <c r="W9" s="363" t="s">
        <v>106</v>
      </c>
      <c r="X9" s="364"/>
      <c r="Y9" s="364"/>
      <c r="Z9" s="364"/>
      <c r="AA9" s="364"/>
      <c r="AB9" s="364"/>
      <c r="AC9" s="364"/>
      <c r="AD9" s="364"/>
      <c r="AE9" s="364"/>
      <c r="AF9" s="364"/>
      <c r="AG9" s="364"/>
      <c r="AH9" s="364"/>
      <c r="AI9" s="364"/>
      <c r="AJ9" s="364"/>
      <c r="AK9" s="364"/>
      <c r="AL9" s="365"/>
      <c r="AM9" s="435" t="s">
        <v>107</v>
      </c>
      <c r="AN9" s="436"/>
      <c r="AO9" s="436"/>
      <c r="AP9" s="436"/>
      <c r="AQ9" s="436"/>
      <c r="AR9" s="436"/>
      <c r="AS9" s="436"/>
      <c r="AT9" s="437"/>
      <c r="AU9" s="438" t="s">
        <v>88</v>
      </c>
      <c r="AV9" s="439"/>
      <c r="AW9" s="439"/>
      <c r="AX9" s="439"/>
      <c r="AY9" s="440" t="s">
        <v>108</v>
      </c>
      <c r="AZ9" s="441"/>
      <c r="BA9" s="441"/>
      <c r="BB9" s="441"/>
      <c r="BC9" s="441"/>
      <c r="BD9" s="441"/>
      <c r="BE9" s="441"/>
      <c r="BF9" s="441"/>
      <c r="BG9" s="441"/>
      <c r="BH9" s="441"/>
      <c r="BI9" s="441"/>
      <c r="BJ9" s="441"/>
      <c r="BK9" s="441"/>
      <c r="BL9" s="441"/>
      <c r="BM9" s="442"/>
      <c r="BN9" s="406">
        <v>-396141</v>
      </c>
      <c r="BO9" s="407"/>
      <c r="BP9" s="407"/>
      <c r="BQ9" s="407"/>
      <c r="BR9" s="407"/>
      <c r="BS9" s="407"/>
      <c r="BT9" s="407"/>
      <c r="BU9" s="408"/>
      <c r="BV9" s="406">
        <v>-1241437</v>
      </c>
      <c r="BW9" s="407"/>
      <c r="BX9" s="407"/>
      <c r="BY9" s="407"/>
      <c r="BZ9" s="407"/>
      <c r="CA9" s="407"/>
      <c r="CB9" s="407"/>
      <c r="CC9" s="408"/>
      <c r="CD9" s="409" t="s">
        <v>109</v>
      </c>
      <c r="CE9" s="410"/>
      <c r="CF9" s="410"/>
      <c r="CG9" s="410"/>
      <c r="CH9" s="410"/>
      <c r="CI9" s="410"/>
      <c r="CJ9" s="410"/>
      <c r="CK9" s="410"/>
      <c r="CL9" s="410"/>
      <c r="CM9" s="410"/>
      <c r="CN9" s="410"/>
      <c r="CO9" s="410"/>
      <c r="CP9" s="410"/>
      <c r="CQ9" s="410"/>
      <c r="CR9" s="410"/>
      <c r="CS9" s="411"/>
      <c r="CT9" s="403">
        <v>19.3</v>
      </c>
      <c r="CU9" s="404"/>
      <c r="CV9" s="404"/>
      <c r="CW9" s="404"/>
      <c r="CX9" s="404"/>
      <c r="CY9" s="404"/>
      <c r="CZ9" s="404"/>
      <c r="DA9" s="405"/>
      <c r="DB9" s="403">
        <v>21.7</v>
      </c>
      <c r="DC9" s="404"/>
      <c r="DD9" s="404"/>
      <c r="DE9" s="404"/>
      <c r="DF9" s="404"/>
      <c r="DG9" s="404"/>
      <c r="DH9" s="404"/>
      <c r="DI9" s="405"/>
      <c r="DJ9" s="163"/>
      <c r="DK9" s="163"/>
      <c r="DL9" s="163"/>
      <c r="DM9" s="163"/>
      <c r="DN9" s="163"/>
      <c r="DO9" s="163"/>
    </row>
    <row r="10" spans="1:119" ht="18.75" customHeight="1" thickBot="1">
      <c r="A10" s="164"/>
      <c r="B10" s="400"/>
      <c r="C10" s="401"/>
      <c r="D10" s="401"/>
      <c r="E10" s="401"/>
      <c r="F10" s="401"/>
      <c r="G10" s="401"/>
      <c r="H10" s="401"/>
      <c r="I10" s="401"/>
      <c r="J10" s="401"/>
      <c r="K10" s="449"/>
      <c r="L10" s="456" t="s">
        <v>110</v>
      </c>
      <c r="M10" s="436"/>
      <c r="N10" s="436"/>
      <c r="O10" s="436"/>
      <c r="P10" s="436"/>
      <c r="Q10" s="437"/>
      <c r="R10" s="457">
        <v>1463743</v>
      </c>
      <c r="S10" s="458"/>
      <c r="T10" s="458"/>
      <c r="U10" s="458"/>
      <c r="V10" s="459"/>
      <c r="W10" s="394"/>
      <c r="X10" s="395"/>
      <c r="Y10" s="395"/>
      <c r="Z10" s="395"/>
      <c r="AA10" s="395"/>
      <c r="AB10" s="395"/>
      <c r="AC10" s="395"/>
      <c r="AD10" s="395"/>
      <c r="AE10" s="395"/>
      <c r="AF10" s="395"/>
      <c r="AG10" s="395"/>
      <c r="AH10" s="395"/>
      <c r="AI10" s="395"/>
      <c r="AJ10" s="395"/>
      <c r="AK10" s="395"/>
      <c r="AL10" s="398"/>
      <c r="AM10" s="435" t="s">
        <v>111</v>
      </c>
      <c r="AN10" s="436"/>
      <c r="AO10" s="436"/>
      <c r="AP10" s="436"/>
      <c r="AQ10" s="436"/>
      <c r="AR10" s="436"/>
      <c r="AS10" s="436"/>
      <c r="AT10" s="437"/>
      <c r="AU10" s="438" t="s">
        <v>112</v>
      </c>
      <c r="AV10" s="439"/>
      <c r="AW10" s="439"/>
      <c r="AX10" s="439"/>
      <c r="AY10" s="440" t="s">
        <v>113</v>
      </c>
      <c r="AZ10" s="441"/>
      <c r="BA10" s="441"/>
      <c r="BB10" s="441"/>
      <c r="BC10" s="441"/>
      <c r="BD10" s="441"/>
      <c r="BE10" s="441"/>
      <c r="BF10" s="441"/>
      <c r="BG10" s="441"/>
      <c r="BH10" s="441"/>
      <c r="BI10" s="441"/>
      <c r="BJ10" s="441"/>
      <c r="BK10" s="441"/>
      <c r="BL10" s="441"/>
      <c r="BM10" s="442"/>
      <c r="BN10" s="406">
        <v>4955632</v>
      </c>
      <c r="BO10" s="407"/>
      <c r="BP10" s="407"/>
      <c r="BQ10" s="407"/>
      <c r="BR10" s="407"/>
      <c r="BS10" s="407"/>
      <c r="BT10" s="407"/>
      <c r="BU10" s="408"/>
      <c r="BV10" s="406">
        <v>5824123</v>
      </c>
      <c r="BW10" s="407"/>
      <c r="BX10" s="407"/>
      <c r="BY10" s="407"/>
      <c r="BZ10" s="407"/>
      <c r="CA10" s="407"/>
      <c r="CB10" s="407"/>
      <c r="CC10" s="408"/>
      <c r="CD10" s="168" t="s">
        <v>114</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c r="A11" s="164"/>
      <c r="B11" s="400"/>
      <c r="C11" s="401"/>
      <c r="D11" s="401"/>
      <c r="E11" s="401"/>
      <c r="F11" s="401"/>
      <c r="G11" s="401"/>
      <c r="H11" s="401"/>
      <c r="I11" s="401"/>
      <c r="J11" s="401"/>
      <c r="K11" s="449"/>
      <c r="L11" s="460" t="s">
        <v>115</v>
      </c>
      <c r="M11" s="461"/>
      <c r="N11" s="461"/>
      <c r="O11" s="461"/>
      <c r="P11" s="461"/>
      <c r="Q11" s="462"/>
      <c r="R11" s="463" t="s">
        <v>116</v>
      </c>
      <c r="S11" s="464"/>
      <c r="T11" s="464"/>
      <c r="U11" s="464"/>
      <c r="V11" s="465"/>
      <c r="W11" s="394"/>
      <c r="X11" s="395"/>
      <c r="Y11" s="395"/>
      <c r="Z11" s="395"/>
      <c r="AA11" s="395"/>
      <c r="AB11" s="395"/>
      <c r="AC11" s="395"/>
      <c r="AD11" s="395"/>
      <c r="AE11" s="395"/>
      <c r="AF11" s="395"/>
      <c r="AG11" s="395"/>
      <c r="AH11" s="395"/>
      <c r="AI11" s="395"/>
      <c r="AJ11" s="395"/>
      <c r="AK11" s="395"/>
      <c r="AL11" s="398"/>
      <c r="AM11" s="435" t="s">
        <v>117</v>
      </c>
      <c r="AN11" s="436"/>
      <c r="AO11" s="436"/>
      <c r="AP11" s="436"/>
      <c r="AQ11" s="436"/>
      <c r="AR11" s="436"/>
      <c r="AS11" s="436"/>
      <c r="AT11" s="437"/>
      <c r="AU11" s="438" t="s">
        <v>118</v>
      </c>
      <c r="AV11" s="439"/>
      <c r="AW11" s="439"/>
      <c r="AX11" s="439"/>
      <c r="AY11" s="440" t="s">
        <v>119</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120</v>
      </c>
      <c r="CE11" s="410"/>
      <c r="CF11" s="410"/>
      <c r="CG11" s="410"/>
      <c r="CH11" s="410"/>
      <c r="CI11" s="410"/>
      <c r="CJ11" s="410"/>
      <c r="CK11" s="410"/>
      <c r="CL11" s="410"/>
      <c r="CM11" s="410"/>
      <c r="CN11" s="410"/>
      <c r="CO11" s="410"/>
      <c r="CP11" s="410"/>
      <c r="CQ11" s="410"/>
      <c r="CR11" s="410"/>
      <c r="CS11" s="411"/>
      <c r="CT11" s="446" t="s">
        <v>121</v>
      </c>
      <c r="CU11" s="447"/>
      <c r="CV11" s="447"/>
      <c r="CW11" s="447"/>
      <c r="CX11" s="447"/>
      <c r="CY11" s="447"/>
      <c r="CZ11" s="447"/>
      <c r="DA11" s="448"/>
      <c r="DB11" s="446" t="s">
        <v>121</v>
      </c>
      <c r="DC11" s="447"/>
      <c r="DD11" s="447"/>
      <c r="DE11" s="447"/>
      <c r="DF11" s="447"/>
      <c r="DG11" s="447"/>
      <c r="DH11" s="447"/>
      <c r="DI11" s="448"/>
      <c r="DJ11" s="163"/>
      <c r="DK11" s="163"/>
      <c r="DL11" s="163"/>
      <c r="DM11" s="163"/>
      <c r="DN11" s="163"/>
      <c r="DO11" s="163"/>
    </row>
    <row r="12" spans="1:119" ht="18.75" customHeight="1">
      <c r="A12" s="164"/>
      <c r="B12" s="466" t="s">
        <v>122</v>
      </c>
      <c r="C12" s="467"/>
      <c r="D12" s="467"/>
      <c r="E12" s="467"/>
      <c r="F12" s="467"/>
      <c r="G12" s="467"/>
      <c r="H12" s="467"/>
      <c r="I12" s="467"/>
      <c r="J12" s="467"/>
      <c r="K12" s="468"/>
      <c r="L12" s="475" t="s">
        <v>123</v>
      </c>
      <c r="M12" s="476"/>
      <c r="N12" s="476"/>
      <c r="O12" s="476"/>
      <c r="P12" s="476"/>
      <c r="Q12" s="477"/>
      <c r="R12" s="478">
        <v>1529040</v>
      </c>
      <c r="S12" s="479"/>
      <c r="T12" s="479"/>
      <c r="U12" s="479"/>
      <c r="V12" s="480"/>
      <c r="W12" s="481" t="s">
        <v>1</v>
      </c>
      <c r="X12" s="439"/>
      <c r="Y12" s="439"/>
      <c r="Z12" s="439"/>
      <c r="AA12" s="439"/>
      <c r="AB12" s="482"/>
      <c r="AC12" s="438" t="s">
        <v>124</v>
      </c>
      <c r="AD12" s="439"/>
      <c r="AE12" s="439"/>
      <c r="AF12" s="439"/>
      <c r="AG12" s="482"/>
      <c r="AH12" s="438" t="s">
        <v>125</v>
      </c>
      <c r="AI12" s="439"/>
      <c r="AJ12" s="439"/>
      <c r="AK12" s="439"/>
      <c r="AL12" s="483"/>
      <c r="AM12" s="435" t="s">
        <v>126</v>
      </c>
      <c r="AN12" s="436"/>
      <c r="AO12" s="436"/>
      <c r="AP12" s="436"/>
      <c r="AQ12" s="436"/>
      <c r="AR12" s="436"/>
      <c r="AS12" s="436"/>
      <c r="AT12" s="437"/>
      <c r="AU12" s="438" t="s">
        <v>127</v>
      </c>
      <c r="AV12" s="439"/>
      <c r="AW12" s="439"/>
      <c r="AX12" s="439"/>
      <c r="AY12" s="440" t="s">
        <v>128</v>
      </c>
      <c r="AZ12" s="441"/>
      <c r="BA12" s="441"/>
      <c r="BB12" s="441"/>
      <c r="BC12" s="441"/>
      <c r="BD12" s="441"/>
      <c r="BE12" s="441"/>
      <c r="BF12" s="441"/>
      <c r="BG12" s="441"/>
      <c r="BH12" s="441"/>
      <c r="BI12" s="441"/>
      <c r="BJ12" s="441"/>
      <c r="BK12" s="441"/>
      <c r="BL12" s="441"/>
      <c r="BM12" s="442"/>
      <c r="BN12" s="406">
        <v>1350000</v>
      </c>
      <c r="BO12" s="407"/>
      <c r="BP12" s="407"/>
      <c r="BQ12" s="407"/>
      <c r="BR12" s="407"/>
      <c r="BS12" s="407"/>
      <c r="BT12" s="407"/>
      <c r="BU12" s="408"/>
      <c r="BV12" s="406">
        <v>4000000</v>
      </c>
      <c r="BW12" s="407"/>
      <c r="BX12" s="407"/>
      <c r="BY12" s="407"/>
      <c r="BZ12" s="407"/>
      <c r="CA12" s="407"/>
      <c r="CB12" s="407"/>
      <c r="CC12" s="408"/>
      <c r="CD12" s="409" t="s">
        <v>129</v>
      </c>
      <c r="CE12" s="410"/>
      <c r="CF12" s="410"/>
      <c r="CG12" s="410"/>
      <c r="CH12" s="410"/>
      <c r="CI12" s="410"/>
      <c r="CJ12" s="410"/>
      <c r="CK12" s="410"/>
      <c r="CL12" s="410"/>
      <c r="CM12" s="410"/>
      <c r="CN12" s="410"/>
      <c r="CO12" s="410"/>
      <c r="CP12" s="410"/>
      <c r="CQ12" s="410"/>
      <c r="CR12" s="410"/>
      <c r="CS12" s="411"/>
      <c r="CT12" s="446" t="s">
        <v>130</v>
      </c>
      <c r="CU12" s="447"/>
      <c r="CV12" s="447"/>
      <c r="CW12" s="447"/>
      <c r="CX12" s="447"/>
      <c r="CY12" s="447"/>
      <c r="CZ12" s="447"/>
      <c r="DA12" s="448"/>
      <c r="DB12" s="446" t="s">
        <v>130</v>
      </c>
      <c r="DC12" s="447"/>
      <c r="DD12" s="447"/>
      <c r="DE12" s="447"/>
      <c r="DF12" s="447"/>
      <c r="DG12" s="447"/>
      <c r="DH12" s="447"/>
      <c r="DI12" s="448"/>
      <c r="DJ12" s="163"/>
      <c r="DK12" s="163"/>
      <c r="DL12" s="163"/>
      <c r="DM12" s="163"/>
      <c r="DN12" s="163"/>
      <c r="DO12" s="163"/>
    </row>
    <row r="13" spans="1:119" ht="18.75" customHeight="1">
      <c r="A13" s="164"/>
      <c r="B13" s="469"/>
      <c r="C13" s="470"/>
      <c r="D13" s="470"/>
      <c r="E13" s="470"/>
      <c r="F13" s="470"/>
      <c r="G13" s="470"/>
      <c r="H13" s="470"/>
      <c r="I13" s="470"/>
      <c r="J13" s="470"/>
      <c r="K13" s="471"/>
      <c r="L13" s="174"/>
      <c r="M13" s="494" t="s">
        <v>131</v>
      </c>
      <c r="N13" s="495"/>
      <c r="O13" s="495"/>
      <c r="P13" s="495"/>
      <c r="Q13" s="496"/>
      <c r="R13" s="487">
        <v>1493783</v>
      </c>
      <c r="S13" s="488"/>
      <c r="T13" s="488"/>
      <c r="U13" s="488"/>
      <c r="V13" s="489"/>
      <c r="W13" s="422" t="s">
        <v>132</v>
      </c>
      <c r="X13" s="423"/>
      <c r="Y13" s="423"/>
      <c r="Z13" s="423"/>
      <c r="AA13" s="423"/>
      <c r="AB13" s="413"/>
      <c r="AC13" s="457">
        <v>4142</v>
      </c>
      <c r="AD13" s="458"/>
      <c r="AE13" s="458"/>
      <c r="AF13" s="458"/>
      <c r="AG13" s="497"/>
      <c r="AH13" s="457">
        <v>4138</v>
      </c>
      <c r="AI13" s="458"/>
      <c r="AJ13" s="458"/>
      <c r="AK13" s="458"/>
      <c r="AL13" s="459"/>
      <c r="AM13" s="435" t="s">
        <v>133</v>
      </c>
      <c r="AN13" s="436"/>
      <c r="AO13" s="436"/>
      <c r="AP13" s="436"/>
      <c r="AQ13" s="436"/>
      <c r="AR13" s="436"/>
      <c r="AS13" s="436"/>
      <c r="AT13" s="437"/>
      <c r="AU13" s="438" t="s">
        <v>134</v>
      </c>
      <c r="AV13" s="439"/>
      <c r="AW13" s="439"/>
      <c r="AX13" s="439"/>
      <c r="AY13" s="440" t="s">
        <v>135</v>
      </c>
      <c r="AZ13" s="441"/>
      <c r="BA13" s="441"/>
      <c r="BB13" s="441"/>
      <c r="BC13" s="441"/>
      <c r="BD13" s="441"/>
      <c r="BE13" s="441"/>
      <c r="BF13" s="441"/>
      <c r="BG13" s="441"/>
      <c r="BH13" s="441"/>
      <c r="BI13" s="441"/>
      <c r="BJ13" s="441"/>
      <c r="BK13" s="441"/>
      <c r="BL13" s="441"/>
      <c r="BM13" s="442"/>
      <c r="BN13" s="406">
        <v>3209491</v>
      </c>
      <c r="BO13" s="407"/>
      <c r="BP13" s="407"/>
      <c r="BQ13" s="407"/>
      <c r="BR13" s="407"/>
      <c r="BS13" s="407"/>
      <c r="BT13" s="407"/>
      <c r="BU13" s="408"/>
      <c r="BV13" s="406">
        <v>582686</v>
      </c>
      <c r="BW13" s="407"/>
      <c r="BX13" s="407"/>
      <c r="BY13" s="407"/>
      <c r="BZ13" s="407"/>
      <c r="CA13" s="407"/>
      <c r="CB13" s="407"/>
      <c r="CC13" s="408"/>
      <c r="CD13" s="409" t="s">
        <v>136</v>
      </c>
      <c r="CE13" s="410"/>
      <c r="CF13" s="410"/>
      <c r="CG13" s="410"/>
      <c r="CH13" s="410"/>
      <c r="CI13" s="410"/>
      <c r="CJ13" s="410"/>
      <c r="CK13" s="410"/>
      <c r="CL13" s="410"/>
      <c r="CM13" s="410"/>
      <c r="CN13" s="410"/>
      <c r="CO13" s="410"/>
      <c r="CP13" s="410"/>
      <c r="CQ13" s="410"/>
      <c r="CR13" s="410"/>
      <c r="CS13" s="411"/>
      <c r="CT13" s="403">
        <v>11.7</v>
      </c>
      <c r="CU13" s="404"/>
      <c r="CV13" s="404"/>
      <c r="CW13" s="404"/>
      <c r="CX13" s="404"/>
      <c r="CY13" s="404"/>
      <c r="CZ13" s="404"/>
      <c r="DA13" s="405"/>
      <c r="DB13" s="403">
        <v>12.2</v>
      </c>
      <c r="DC13" s="404"/>
      <c r="DD13" s="404"/>
      <c r="DE13" s="404"/>
      <c r="DF13" s="404"/>
      <c r="DG13" s="404"/>
      <c r="DH13" s="404"/>
      <c r="DI13" s="405"/>
      <c r="DJ13" s="163"/>
      <c r="DK13" s="163"/>
      <c r="DL13" s="163"/>
      <c r="DM13" s="163"/>
      <c r="DN13" s="163"/>
      <c r="DO13" s="163"/>
    </row>
    <row r="14" spans="1:119" ht="18.75" customHeight="1" thickBot="1">
      <c r="A14" s="164"/>
      <c r="B14" s="469"/>
      <c r="C14" s="470"/>
      <c r="D14" s="470"/>
      <c r="E14" s="470"/>
      <c r="F14" s="470"/>
      <c r="G14" s="470"/>
      <c r="H14" s="470"/>
      <c r="I14" s="470"/>
      <c r="J14" s="470"/>
      <c r="K14" s="471"/>
      <c r="L14" s="484" t="s">
        <v>137</v>
      </c>
      <c r="M14" s="485"/>
      <c r="N14" s="485"/>
      <c r="O14" s="485"/>
      <c r="P14" s="485"/>
      <c r="Q14" s="486"/>
      <c r="R14" s="487">
        <v>1514924</v>
      </c>
      <c r="S14" s="488"/>
      <c r="T14" s="488"/>
      <c r="U14" s="488"/>
      <c r="V14" s="489"/>
      <c r="W14" s="396"/>
      <c r="X14" s="397"/>
      <c r="Y14" s="397"/>
      <c r="Z14" s="397"/>
      <c r="AA14" s="397"/>
      <c r="AB14" s="386"/>
      <c r="AC14" s="490">
        <v>0.7</v>
      </c>
      <c r="AD14" s="491"/>
      <c r="AE14" s="491"/>
      <c r="AF14" s="491"/>
      <c r="AG14" s="492"/>
      <c r="AH14" s="490">
        <v>0.7</v>
      </c>
      <c r="AI14" s="491"/>
      <c r="AJ14" s="491"/>
      <c r="AK14" s="491"/>
      <c r="AL14" s="493"/>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498" t="s">
        <v>138</v>
      </c>
      <c r="CE14" s="499"/>
      <c r="CF14" s="499"/>
      <c r="CG14" s="499"/>
      <c r="CH14" s="499"/>
      <c r="CI14" s="499"/>
      <c r="CJ14" s="499"/>
      <c r="CK14" s="499"/>
      <c r="CL14" s="499"/>
      <c r="CM14" s="499"/>
      <c r="CN14" s="499"/>
      <c r="CO14" s="499"/>
      <c r="CP14" s="499"/>
      <c r="CQ14" s="499"/>
      <c r="CR14" s="499"/>
      <c r="CS14" s="500"/>
      <c r="CT14" s="501">
        <v>135.5</v>
      </c>
      <c r="CU14" s="502"/>
      <c r="CV14" s="502"/>
      <c r="CW14" s="502"/>
      <c r="CX14" s="502"/>
      <c r="CY14" s="502"/>
      <c r="CZ14" s="502"/>
      <c r="DA14" s="503"/>
      <c r="DB14" s="501">
        <v>152.69999999999999</v>
      </c>
      <c r="DC14" s="502"/>
      <c r="DD14" s="502"/>
      <c r="DE14" s="502"/>
      <c r="DF14" s="502"/>
      <c r="DG14" s="502"/>
      <c r="DH14" s="502"/>
      <c r="DI14" s="503"/>
      <c r="DJ14" s="163"/>
      <c r="DK14" s="163"/>
      <c r="DL14" s="163"/>
      <c r="DM14" s="163"/>
      <c r="DN14" s="163"/>
      <c r="DO14" s="163"/>
    </row>
    <row r="15" spans="1:119" ht="18.75" customHeight="1">
      <c r="A15" s="164"/>
      <c r="B15" s="469"/>
      <c r="C15" s="470"/>
      <c r="D15" s="470"/>
      <c r="E15" s="470"/>
      <c r="F15" s="470"/>
      <c r="G15" s="470"/>
      <c r="H15" s="470"/>
      <c r="I15" s="470"/>
      <c r="J15" s="470"/>
      <c r="K15" s="471"/>
      <c r="L15" s="174"/>
      <c r="M15" s="494" t="s">
        <v>131</v>
      </c>
      <c r="N15" s="495"/>
      <c r="O15" s="495"/>
      <c r="P15" s="495"/>
      <c r="Q15" s="496"/>
      <c r="R15" s="487">
        <v>1482778</v>
      </c>
      <c r="S15" s="488"/>
      <c r="T15" s="488"/>
      <c r="U15" s="488"/>
      <c r="V15" s="489"/>
      <c r="W15" s="422" t="s">
        <v>139</v>
      </c>
      <c r="X15" s="423"/>
      <c r="Y15" s="423"/>
      <c r="Z15" s="423"/>
      <c r="AA15" s="423"/>
      <c r="AB15" s="413"/>
      <c r="AC15" s="457">
        <v>92515</v>
      </c>
      <c r="AD15" s="458"/>
      <c r="AE15" s="458"/>
      <c r="AF15" s="458"/>
      <c r="AG15" s="497"/>
      <c r="AH15" s="457">
        <v>84155</v>
      </c>
      <c r="AI15" s="458"/>
      <c r="AJ15" s="458"/>
      <c r="AK15" s="458"/>
      <c r="AL15" s="459"/>
      <c r="AM15" s="435"/>
      <c r="AN15" s="436"/>
      <c r="AO15" s="436"/>
      <c r="AP15" s="436"/>
      <c r="AQ15" s="436"/>
      <c r="AR15" s="436"/>
      <c r="AS15" s="436"/>
      <c r="AT15" s="437"/>
      <c r="AU15" s="438"/>
      <c r="AV15" s="439"/>
      <c r="AW15" s="439"/>
      <c r="AX15" s="439"/>
      <c r="AY15" s="366" t="s">
        <v>140</v>
      </c>
      <c r="AZ15" s="367"/>
      <c r="BA15" s="367"/>
      <c r="BB15" s="367"/>
      <c r="BC15" s="367"/>
      <c r="BD15" s="367"/>
      <c r="BE15" s="367"/>
      <c r="BF15" s="367"/>
      <c r="BG15" s="367"/>
      <c r="BH15" s="367"/>
      <c r="BI15" s="367"/>
      <c r="BJ15" s="367"/>
      <c r="BK15" s="367"/>
      <c r="BL15" s="367"/>
      <c r="BM15" s="368"/>
      <c r="BN15" s="369">
        <v>265786320</v>
      </c>
      <c r="BO15" s="370"/>
      <c r="BP15" s="370"/>
      <c r="BQ15" s="370"/>
      <c r="BR15" s="370"/>
      <c r="BS15" s="370"/>
      <c r="BT15" s="370"/>
      <c r="BU15" s="371"/>
      <c r="BV15" s="369">
        <v>233443434</v>
      </c>
      <c r="BW15" s="370"/>
      <c r="BX15" s="370"/>
      <c r="BY15" s="370"/>
      <c r="BZ15" s="370"/>
      <c r="CA15" s="370"/>
      <c r="CB15" s="370"/>
      <c r="CC15" s="371"/>
      <c r="CD15" s="504" t="s">
        <v>141</v>
      </c>
      <c r="CE15" s="505"/>
      <c r="CF15" s="505"/>
      <c r="CG15" s="505"/>
      <c r="CH15" s="505"/>
      <c r="CI15" s="505"/>
      <c r="CJ15" s="505"/>
      <c r="CK15" s="505"/>
      <c r="CL15" s="505"/>
      <c r="CM15" s="505"/>
      <c r="CN15" s="505"/>
      <c r="CO15" s="505"/>
      <c r="CP15" s="505"/>
      <c r="CQ15" s="505"/>
      <c r="CR15" s="505"/>
      <c r="CS15" s="506"/>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c r="A16" s="164"/>
      <c r="B16" s="469"/>
      <c r="C16" s="470"/>
      <c r="D16" s="470"/>
      <c r="E16" s="470"/>
      <c r="F16" s="470"/>
      <c r="G16" s="470"/>
      <c r="H16" s="470"/>
      <c r="I16" s="470"/>
      <c r="J16" s="470"/>
      <c r="K16" s="471"/>
      <c r="L16" s="484" t="s">
        <v>142</v>
      </c>
      <c r="M16" s="515"/>
      <c r="N16" s="515"/>
      <c r="O16" s="515"/>
      <c r="P16" s="515"/>
      <c r="Q16" s="516"/>
      <c r="R16" s="507" t="s">
        <v>143</v>
      </c>
      <c r="S16" s="508"/>
      <c r="T16" s="508"/>
      <c r="U16" s="508"/>
      <c r="V16" s="509"/>
      <c r="W16" s="396"/>
      <c r="X16" s="397"/>
      <c r="Y16" s="397"/>
      <c r="Z16" s="397"/>
      <c r="AA16" s="397"/>
      <c r="AB16" s="386"/>
      <c r="AC16" s="490">
        <v>15</v>
      </c>
      <c r="AD16" s="491"/>
      <c r="AE16" s="491"/>
      <c r="AF16" s="491"/>
      <c r="AG16" s="492"/>
      <c r="AH16" s="490">
        <v>13.9</v>
      </c>
      <c r="AI16" s="491"/>
      <c r="AJ16" s="491"/>
      <c r="AK16" s="491"/>
      <c r="AL16" s="493"/>
      <c r="AM16" s="435"/>
      <c r="AN16" s="436"/>
      <c r="AO16" s="436"/>
      <c r="AP16" s="436"/>
      <c r="AQ16" s="436"/>
      <c r="AR16" s="436"/>
      <c r="AS16" s="436"/>
      <c r="AT16" s="437"/>
      <c r="AU16" s="438"/>
      <c r="AV16" s="439"/>
      <c r="AW16" s="439"/>
      <c r="AX16" s="439"/>
      <c r="AY16" s="440" t="s">
        <v>144</v>
      </c>
      <c r="AZ16" s="441"/>
      <c r="BA16" s="441"/>
      <c r="BB16" s="441"/>
      <c r="BC16" s="441"/>
      <c r="BD16" s="441"/>
      <c r="BE16" s="441"/>
      <c r="BF16" s="441"/>
      <c r="BG16" s="441"/>
      <c r="BH16" s="441"/>
      <c r="BI16" s="441"/>
      <c r="BJ16" s="441"/>
      <c r="BK16" s="441"/>
      <c r="BL16" s="441"/>
      <c r="BM16" s="442"/>
      <c r="BN16" s="406">
        <v>302917522</v>
      </c>
      <c r="BO16" s="407"/>
      <c r="BP16" s="407"/>
      <c r="BQ16" s="407"/>
      <c r="BR16" s="407"/>
      <c r="BS16" s="407"/>
      <c r="BT16" s="407"/>
      <c r="BU16" s="408"/>
      <c r="BV16" s="406">
        <v>260306629</v>
      </c>
      <c r="BW16" s="407"/>
      <c r="BX16" s="407"/>
      <c r="BY16" s="407"/>
      <c r="BZ16" s="407"/>
      <c r="CA16" s="407"/>
      <c r="CB16" s="407"/>
      <c r="CC16" s="408"/>
      <c r="CD16" s="178"/>
      <c r="CE16" s="513"/>
      <c r="CF16" s="513"/>
      <c r="CG16" s="513"/>
      <c r="CH16" s="513"/>
      <c r="CI16" s="513"/>
      <c r="CJ16" s="513"/>
      <c r="CK16" s="513"/>
      <c r="CL16" s="513"/>
      <c r="CM16" s="513"/>
      <c r="CN16" s="513"/>
      <c r="CO16" s="513"/>
      <c r="CP16" s="513"/>
      <c r="CQ16" s="513"/>
      <c r="CR16" s="513"/>
      <c r="CS16" s="514"/>
      <c r="CT16" s="403"/>
      <c r="CU16" s="404"/>
      <c r="CV16" s="404"/>
      <c r="CW16" s="404"/>
      <c r="CX16" s="404"/>
      <c r="CY16" s="404"/>
      <c r="CZ16" s="404"/>
      <c r="DA16" s="405"/>
      <c r="DB16" s="403"/>
      <c r="DC16" s="404"/>
      <c r="DD16" s="404"/>
      <c r="DE16" s="404"/>
      <c r="DF16" s="404"/>
      <c r="DG16" s="404"/>
      <c r="DH16" s="404"/>
      <c r="DI16" s="405"/>
      <c r="DJ16" s="163"/>
      <c r="DK16" s="163"/>
      <c r="DL16" s="163"/>
      <c r="DM16" s="163"/>
      <c r="DN16" s="163"/>
      <c r="DO16" s="163"/>
    </row>
    <row r="17" spans="1:119" ht="18.75" customHeight="1" thickBot="1">
      <c r="A17" s="164"/>
      <c r="B17" s="472"/>
      <c r="C17" s="473"/>
      <c r="D17" s="473"/>
      <c r="E17" s="473"/>
      <c r="F17" s="473"/>
      <c r="G17" s="473"/>
      <c r="H17" s="473"/>
      <c r="I17" s="473"/>
      <c r="J17" s="473"/>
      <c r="K17" s="474"/>
      <c r="L17" s="179"/>
      <c r="M17" s="510" t="s">
        <v>145</v>
      </c>
      <c r="N17" s="511"/>
      <c r="O17" s="511"/>
      <c r="P17" s="511"/>
      <c r="Q17" s="512"/>
      <c r="R17" s="507" t="s">
        <v>146</v>
      </c>
      <c r="S17" s="508"/>
      <c r="T17" s="508"/>
      <c r="U17" s="508"/>
      <c r="V17" s="509"/>
      <c r="W17" s="422" t="s">
        <v>147</v>
      </c>
      <c r="X17" s="423"/>
      <c r="Y17" s="423"/>
      <c r="Z17" s="423"/>
      <c r="AA17" s="423"/>
      <c r="AB17" s="413"/>
      <c r="AC17" s="457">
        <v>519335</v>
      </c>
      <c r="AD17" s="458"/>
      <c r="AE17" s="458"/>
      <c r="AF17" s="458"/>
      <c r="AG17" s="497"/>
      <c r="AH17" s="457">
        <v>517314</v>
      </c>
      <c r="AI17" s="458"/>
      <c r="AJ17" s="458"/>
      <c r="AK17" s="458"/>
      <c r="AL17" s="459"/>
      <c r="AM17" s="435"/>
      <c r="AN17" s="436"/>
      <c r="AO17" s="436"/>
      <c r="AP17" s="436"/>
      <c r="AQ17" s="436"/>
      <c r="AR17" s="436"/>
      <c r="AS17" s="436"/>
      <c r="AT17" s="437"/>
      <c r="AU17" s="438"/>
      <c r="AV17" s="439"/>
      <c r="AW17" s="439"/>
      <c r="AX17" s="439"/>
      <c r="AY17" s="440" t="s">
        <v>148</v>
      </c>
      <c r="AZ17" s="441"/>
      <c r="BA17" s="441"/>
      <c r="BB17" s="441"/>
      <c r="BC17" s="441"/>
      <c r="BD17" s="441"/>
      <c r="BE17" s="441"/>
      <c r="BF17" s="441"/>
      <c r="BG17" s="441"/>
      <c r="BH17" s="441"/>
      <c r="BI17" s="441"/>
      <c r="BJ17" s="441"/>
      <c r="BK17" s="441"/>
      <c r="BL17" s="441"/>
      <c r="BM17" s="442"/>
      <c r="BN17" s="406">
        <v>335456276</v>
      </c>
      <c r="BO17" s="407"/>
      <c r="BP17" s="407"/>
      <c r="BQ17" s="407"/>
      <c r="BR17" s="407"/>
      <c r="BS17" s="407"/>
      <c r="BT17" s="407"/>
      <c r="BU17" s="408"/>
      <c r="BV17" s="406">
        <v>302537601</v>
      </c>
      <c r="BW17" s="407"/>
      <c r="BX17" s="407"/>
      <c r="BY17" s="407"/>
      <c r="BZ17" s="407"/>
      <c r="CA17" s="407"/>
      <c r="CB17" s="407"/>
      <c r="CC17" s="408"/>
      <c r="CD17" s="178"/>
      <c r="CE17" s="513"/>
      <c r="CF17" s="513"/>
      <c r="CG17" s="513"/>
      <c r="CH17" s="513"/>
      <c r="CI17" s="513"/>
      <c r="CJ17" s="513"/>
      <c r="CK17" s="513"/>
      <c r="CL17" s="513"/>
      <c r="CM17" s="513"/>
      <c r="CN17" s="513"/>
      <c r="CO17" s="513"/>
      <c r="CP17" s="513"/>
      <c r="CQ17" s="513"/>
      <c r="CR17" s="513"/>
      <c r="CS17" s="514"/>
      <c r="CT17" s="403"/>
      <c r="CU17" s="404"/>
      <c r="CV17" s="404"/>
      <c r="CW17" s="404"/>
      <c r="CX17" s="404"/>
      <c r="CY17" s="404"/>
      <c r="CZ17" s="404"/>
      <c r="DA17" s="405"/>
      <c r="DB17" s="403"/>
      <c r="DC17" s="404"/>
      <c r="DD17" s="404"/>
      <c r="DE17" s="404"/>
      <c r="DF17" s="404"/>
      <c r="DG17" s="404"/>
      <c r="DH17" s="404"/>
      <c r="DI17" s="405"/>
      <c r="DJ17" s="163"/>
      <c r="DK17" s="163"/>
      <c r="DL17" s="163"/>
      <c r="DM17" s="163"/>
      <c r="DN17" s="163"/>
      <c r="DO17" s="163"/>
    </row>
    <row r="18" spans="1:119" ht="18.75" customHeight="1" thickBot="1">
      <c r="A18" s="164"/>
      <c r="B18" s="517" t="s">
        <v>149</v>
      </c>
      <c r="C18" s="449"/>
      <c r="D18" s="449"/>
      <c r="E18" s="518"/>
      <c r="F18" s="518"/>
      <c r="G18" s="518"/>
      <c r="H18" s="518"/>
      <c r="I18" s="518"/>
      <c r="J18" s="518"/>
      <c r="K18" s="518"/>
      <c r="L18" s="519">
        <v>343.39</v>
      </c>
      <c r="M18" s="519"/>
      <c r="N18" s="519"/>
      <c r="O18" s="519"/>
      <c r="P18" s="519"/>
      <c r="Q18" s="519"/>
      <c r="R18" s="520"/>
      <c r="S18" s="520"/>
      <c r="T18" s="520"/>
      <c r="U18" s="520"/>
      <c r="V18" s="521"/>
      <c r="W18" s="424"/>
      <c r="X18" s="425"/>
      <c r="Y18" s="425"/>
      <c r="Z18" s="425"/>
      <c r="AA18" s="425"/>
      <c r="AB18" s="416"/>
      <c r="AC18" s="522">
        <v>84.3</v>
      </c>
      <c r="AD18" s="523"/>
      <c r="AE18" s="523"/>
      <c r="AF18" s="523"/>
      <c r="AG18" s="524"/>
      <c r="AH18" s="522">
        <v>85.4</v>
      </c>
      <c r="AI18" s="523"/>
      <c r="AJ18" s="523"/>
      <c r="AK18" s="523"/>
      <c r="AL18" s="525"/>
      <c r="AM18" s="435"/>
      <c r="AN18" s="436"/>
      <c r="AO18" s="436"/>
      <c r="AP18" s="436"/>
      <c r="AQ18" s="436"/>
      <c r="AR18" s="436"/>
      <c r="AS18" s="436"/>
      <c r="AT18" s="437"/>
      <c r="AU18" s="438"/>
      <c r="AV18" s="439"/>
      <c r="AW18" s="439"/>
      <c r="AX18" s="439"/>
      <c r="AY18" s="440" t="s">
        <v>150</v>
      </c>
      <c r="AZ18" s="441"/>
      <c r="BA18" s="441"/>
      <c r="BB18" s="441"/>
      <c r="BC18" s="441"/>
      <c r="BD18" s="441"/>
      <c r="BE18" s="441"/>
      <c r="BF18" s="441"/>
      <c r="BG18" s="441"/>
      <c r="BH18" s="441"/>
      <c r="BI18" s="441"/>
      <c r="BJ18" s="441"/>
      <c r="BK18" s="441"/>
      <c r="BL18" s="441"/>
      <c r="BM18" s="442"/>
      <c r="BN18" s="406">
        <v>395257727</v>
      </c>
      <c r="BO18" s="407"/>
      <c r="BP18" s="407"/>
      <c r="BQ18" s="407"/>
      <c r="BR18" s="407"/>
      <c r="BS18" s="407"/>
      <c r="BT18" s="407"/>
      <c r="BU18" s="408"/>
      <c r="BV18" s="406">
        <v>349492368</v>
      </c>
      <c r="BW18" s="407"/>
      <c r="BX18" s="407"/>
      <c r="BY18" s="407"/>
      <c r="BZ18" s="407"/>
      <c r="CA18" s="407"/>
      <c r="CB18" s="407"/>
      <c r="CC18" s="408"/>
      <c r="CD18" s="178"/>
      <c r="CE18" s="513"/>
      <c r="CF18" s="513"/>
      <c r="CG18" s="513"/>
      <c r="CH18" s="513"/>
      <c r="CI18" s="513"/>
      <c r="CJ18" s="513"/>
      <c r="CK18" s="513"/>
      <c r="CL18" s="513"/>
      <c r="CM18" s="513"/>
      <c r="CN18" s="513"/>
      <c r="CO18" s="513"/>
      <c r="CP18" s="513"/>
      <c r="CQ18" s="513"/>
      <c r="CR18" s="513"/>
      <c r="CS18" s="514"/>
      <c r="CT18" s="403"/>
      <c r="CU18" s="404"/>
      <c r="CV18" s="404"/>
      <c r="CW18" s="404"/>
      <c r="CX18" s="404"/>
      <c r="CY18" s="404"/>
      <c r="CZ18" s="404"/>
      <c r="DA18" s="405"/>
      <c r="DB18" s="403"/>
      <c r="DC18" s="404"/>
      <c r="DD18" s="404"/>
      <c r="DE18" s="404"/>
      <c r="DF18" s="404"/>
      <c r="DG18" s="404"/>
      <c r="DH18" s="404"/>
      <c r="DI18" s="405"/>
      <c r="DJ18" s="163"/>
      <c r="DK18" s="163"/>
      <c r="DL18" s="163"/>
      <c r="DM18" s="163"/>
      <c r="DN18" s="163"/>
      <c r="DO18" s="163"/>
    </row>
    <row r="19" spans="1:119" ht="18.75" customHeight="1" thickBot="1">
      <c r="A19" s="164"/>
      <c r="B19" s="517" t="s">
        <v>151</v>
      </c>
      <c r="C19" s="449"/>
      <c r="D19" s="449"/>
      <c r="E19" s="518"/>
      <c r="F19" s="518"/>
      <c r="G19" s="518"/>
      <c r="H19" s="518"/>
      <c r="I19" s="518"/>
      <c r="J19" s="518"/>
      <c r="K19" s="518"/>
      <c r="L19" s="526">
        <v>4481</v>
      </c>
      <c r="M19" s="526"/>
      <c r="N19" s="526"/>
      <c r="O19" s="526"/>
      <c r="P19" s="526"/>
      <c r="Q19" s="526"/>
      <c r="R19" s="527"/>
      <c r="S19" s="527"/>
      <c r="T19" s="527"/>
      <c r="U19" s="527"/>
      <c r="V19" s="528"/>
      <c r="W19" s="363"/>
      <c r="X19" s="364"/>
      <c r="Y19" s="364"/>
      <c r="Z19" s="364"/>
      <c r="AA19" s="364"/>
      <c r="AB19" s="364"/>
      <c r="AC19" s="535"/>
      <c r="AD19" s="535"/>
      <c r="AE19" s="535"/>
      <c r="AF19" s="535"/>
      <c r="AG19" s="535"/>
      <c r="AH19" s="535"/>
      <c r="AI19" s="535"/>
      <c r="AJ19" s="535"/>
      <c r="AK19" s="535"/>
      <c r="AL19" s="536"/>
      <c r="AM19" s="435"/>
      <c r="AN19" s="436"/>
      <c r="AO19" s="436"/>
      <c r="AP19" s="436"/>
      <c r="AQ19" s="436"/>
      <c r="AR19" s="436"/>
      <c r="AS19" s="436"/>
      <c r="AT19" s="437"/>
      <c r="AU19" s="438"/>
      <c r="AV19" s="439"/>
      <c r="AW19" s="439"/>
      <c r="AX19" s="439"/>
      <c r="AY19" s="440" t="s">
        <v>152</v>
      </c>
      <c r="AZ19" s="441"/>
      <c r="BA19" s="441"/>
      <c r="BB19" s="441"/>
      <c r="BC19" s="441"/>
      <c r="BD19" s="441"/>
      <c r="BE19" s="441"/>
      <c r="BF19" s="441"/>
      <c r="BG19" s="441"/>
      <c r="BH19" s="441"/>
      <c r="BI19" s="441"/>
      <c r="BJ19" s="441"/>
      <c r="BK19" s="441"/>
      <c r="BL19" s="441"/>
      <c r="BM19" s="442"/>
      <c r="BN19" s="406">
        <v>479486115</v>
      </c>
      <c r="BO19" s="407"/>
      <c r="BP19" s="407"/>
      <c r="BQ19" s="407"/>
      <c r="BR19" s="407"/>
      <c r="BS19" s="407"/>
      <c r="BT19" s="407"/>
      <c r="BU19" s="408"/>
      <c r="BV19" s="406">
        <v>432524431</v>
      </c>
      <c r="BW19" s="407"/>
      <c r="BX19" s="407"/>
      <c r="BY19" s="407"/>
      <c r="BZ19" s="407"/>
      <c r="CA19" s="407"/>
      <c r="CB19" s="407"/>
      <c r="CC19" s="408"/>
      <c r="CD19" s="178"/>
      <c r="CE19" s="513"/>
      <c r="CF19" s="513"/>
      <c r="CG19" s="513"/>
      <c r="CH19" s="513"/>
      <c r="CI19" s="513"/>
      <c r="CJ19" s="513"/>
      <c r="CK19" s="513"/>
      <c r="CL19" s="513"/>
      <c r="CM19" s="513"/>
      <c r="CN19" s="513"/>
      <c r="CO19" s="513"/>
      <c r="CP19" s="513"/>
      <c r="CQ19" s="513"/>
      <c r="CR19" s="513"/>
      <c r="CS19" s="514"/>
      <c r="CT19" s="403"/>
      <c r="CU19" s="404"/>
      <c r="CV19" s="404"/>
      <c r="CW19" s="404"/>
      <c r="CX19" s="404"/>
      <c r="CY19" s="404"/>
      <c r="CZ19" s="404"/>
      <c r="DA19" s="405"/>
      <c r="DB19" s="403"/>
      <c r="DC19" s="404"/>
      <c r="DD19" s="404"/>
      <c r="DE19" s="404"/>
      <c r="DF19" s="404"/>
      <c r="DG19" s="404"/>
      <c r="DH19" s="404"/>
      <c r="DI19" s="405"/>
      <c r="DJ19" s="163"/>
      <c r="DK19" s="163"/>
      <c r="DL19" s="163"/>
      <c r="DM19" s="163"/>
      <c r="DN19" s="163"/>
      <c r="DO19" s="163"/>
    </row>
    <row r="20" spans="1:119" ht="18.75" customHeight="1" thickBot="1">
      <c r="A20" s="164"/>
      <c r="B20" s="517" t="s">
        <v>153</v>
      </c>
      <c r="C20" s="449"/>
      <c r="D20" s="449"/>
      <c r="E20" s="518"/>
      <c r="F20" s="518"/>
      <c r="G20" s="518"/>
      <c r="H20" s="518"/>
      <c r="I20" s="518"/>
      <c r="J20" s="518"/>
      <c r="K20" s="518"/>
      <c r="L20" s="526">
        <v>764820</v>
      </c>
      <c r="M20" s="526"/>
      <c r="N20" s="526"/>
      <c r="O20" s="526"/>
      <c r="P20" s="526"/>
      <c r="Q20" s="526"/>
      <c r="R20" s="527"/>
      <c r="S20" s="527"/>
      <c r="T20" s="527"/>
      <c r="U20" s="527"/>
      <c r="V20" s="528"/>
      <c r="W20" s="424"/>
      <c r="X20" s="425"/>
      <c r="Y20" s="425"/>
      <c r="Z20" s="425"/>
      <c r="AA20" s="425"/>
      <c r="AB20" s="425"/>
      <c r="AC20" s="529"/>
      <c r="AD20" s="529"/>
      <c r="AE20" s="529"/>
      <c r="AF20" s="529"/>
      <c r="AG20" s="529"/>
      <c r="AH20" s="529"/>
      <c r="AI20" s="529"/>
      <c r="AJ20" s="529"/>
      <c r="AK20" s="529"/>
      <c r="AL20" s="530"/>
      <c r="AM20" s="531"/>
      <c r="AN20" s="461"/>
      <c r="AO20" s="461"/>
      <c r="AP20" s="461"/>
      <c r="AQ20" s="461"/>
      <c r="AR20" s="461"/>
      <c r="AS20" s="461"/>
      <c r="AT20" s="462"/>
      <c r="AU20" s="532"/>
      <c r="AV20" s="533"/>
      <c r="AW20" s="533"/>
      <c r="AX20" s="534"/>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78"/>
      <c r="CE20" s="513"/>
      <c r="CF20" s="513"/>
      <c r="CG20" s="513"/>
      <c r="CH20" s="513"/>
      <c r="CI20" s="513"/>
      <c r="CJ20" s="513"/>
      <c r="CK20" s="513"/>
      <c r="CL20" s="513"/>
      <c r="CM20" s="513"/>
      <c r="CN20" s="513"/>
      <c r="CO20" s="513"/>
      <c r="CP20" s="513"/>
      <c r="CQ20" s="513"/>
      <c r="CR20" s="513"/>
      <c r="CS20" s="514"/>
      <c r="CT20" s="403"/>
      <c r="CU20" s="404"/>
      <c r="CV20" s="404"/>
      <c r="CW20" s="404"/>
      <c r="CX20" s="404"/>
      <c r="CY20" s="404"/>
      <c r="CZ20" s="404"/>
      <c r="DA20" s="405"/>
      <c r="DB20" s="403"/>
      <c r="DC20" s="404"/>
      <c r="DD20" s="404"/>
      <c r="DE20" s="404"/>
      <c r="DF20" s="404"/>
      <c r="DG20" s="404"/>
      <c r="DH20" s="404"/>
      <c r="DI20" s="405"/>
      <c r="DJ20" s="163"/>
      <c r="DK20" s="163"/>
      <c r="DL20" s="163"/>
      <c r="DM20" s="163"/>
      <c r="DN20" s="163"/>
      <c r="DO20" s="163"/>
    </row>
    <row r="21" spans="1:119" ht="18.75" customHeight="1">
      <c r="A21" s="164"/>
      <c r="B21" s="537" t="s">
        <v>154</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440"/>
      <c r="AZ21" s="441"/>
      <c r="BA21" s="441"/>
      <c r="BB21" s="441"/>
      <c r="BC21" s="441"/>
      <c r="BD21" s="441"/>
      <c r="BE21" s="441"/>
      <c r="BF21" s="441"/>
      <c r="BG21" s="441"/>
      <c r="BH21" s="441"/>
      <c r="BI21" s="441"/>
      <c r="BJ21" s="441"/>
      <c r="BK21" s="441"/>
      <c r="BL21" s="441"/>
      <c r="BM21" s="442"/>
      <c r="BN21" s="406"/>
      <c r="BO21" s="407"/>
      <c r="BP21" s="407"/>
      <c r="BQ21" s="407"/>
      <c r="BR21" s="407"/>
      <c r="BS21" s="407"/>
      <c r="BT21" s="407"/>
      <c r="BU21" s="408"/>
      <c r="BV21" s="406"/>
      <c r="BW21" s="407"/>
      <c r="BX21" s="407"/>
      <c r="BY21" s="407"/>
      <c r="BZ21" s="407"/>
      <c r="CA21" s="407"/>
      <c r="CB21" s="407"/>
      <c r="CC21" s="408"/>
      <c r="CD21" s="178"/>
      <c r="CE21" s="513"/>
      <c r="CF21" s="513"/>
      <c r="CG21" s="513"/>
      <c r="CH21" s="513"/>
      <c r="CI21" s="513"/>
      <c r="CJ21" s="513"/>
      <c r="CK21" s="513"/>
      <c r="CL21" s="513"/>
      <c r="CM21" s="513"/>
      <c r="CN21" s="513"/>
      <c r="CO21" s="513"/>
      <c r="CP21" s="513"/>
      <c r="CQ21" s="513"/>
      <c r="CR21" s="513"/>
      <c r="CS21" s="514"/>
      <c r="CT21" s="403"/>
      <c r="CU21" s="404"/>
      <c r="CV21" s="404"/>
      <c r="CW21" s="404"/>
      <c r="CX21" s="404"/>
      <c r="CY21" s="404"/>
      <c r="CZ21" s="404"/>
      <c r="DA21" s="405"/>
      <c r="DB21" s="403"/>
      <c r="DC21" s="404"/>
      <c r="DD21" s="404"/>
      <c r="DE21" s="404"/>
      <c r="DF21" s="404"/>
      <c r="DG21" s="404"/>
      <c r="DH21" s="404"/>
      <c r="DI21" s="405"/>
      <c r="DJ21" s="163"/>
      <c r="DK21" s="163"/>
      <c r="DL21" s="163"/>
      <c r="DM21" s="163"/>
      <c r="DN21" s="163"/>
      <c r="DO21" s="163"/>
    </row>
    <row r="22" spans="1:119" ht="18.75" customHeight="1" thickBot="1">
      <c r="A22" s="164"/>
      <c r="B22" s="540" t="s">
        <v>155</v>
      </c>
      <c r="C22" s="541"/>
      <c r="D22" s="542"/>
      <c r="E22" s="418" t="s">
        <v>1</v>
      </c>
      <c r="F22" s="423"/>
      <c r="G22" s="423"/>
      <c r="H22" s="423"/>
      <c r="I22" s="423"/>
      <c r="J22" s="423"/>
      <c r="K22" s="413"/>
      <c r="L22" s="418" t="s">
        <v>156</v>
      </c>
      <c r="M22" s="423"/>
      <c r="N22" s="423"/>
      <c r="O22" s="423"/>
      <c r="P22" s="413"/>
      <c r="Q22" s="549" t="s">
        <v>157</v>
      </c>
      <c r="R22" s="550"/>
      <c r="S22" s="550"/>
      <c r="T22" s="550"/>
      <c r="U22" s="550"/>
      <c r="V22" s="551"/>
      <c r="W22" s="555" t="s">
        <v>158</v>
      </c>
      <c r="X22" s="541"/>
      <c r="Y22" s="542"/>
      <c r="Z22" s="418" t="s">
        <v>1</v>
      </c>
      <c r="AA22" s="423"/>
      <c r="AB22" s="423"/>
      <c r="AC22" s="423"/>
      <c r="AD22" s="423"/>
      <c r="AE22" s="423"/>
      <c r="AF22" s="423"/>
      <c r="AG22" s="413"/>
      <c r="AH22" s="568" t="s">
        <v>159</v>
      </c>
      <c r="AI22" s="423"/>
      <c r="AJ22" s="423"/>
      <c r="AK22" s="423"/>
      <c r="AL22" s="413"/>
      <c r="AM22" s="568" t="s">
        <v>160</v>
      </c>
      <c r="AN22" s="569"/>
      <c r="AO22" s="569"/>
      <c r="AP22" s="569"/>
      <c r="AQ22" s="569"/>
      <c r="AR22" s="570"/>
      <c r="AS22" s="549" t="s">
        <v>157</v>
      </c>
      <c r="AT22" s="550"/>
      <c r="AU22" s="550"/>
      <c r="AV22" s="550"/>
      <c r="AW22" s="550"/>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78"/>
      <c r="CE22" s="513"/>
      <c r="CF22" s="513"/>
      <c r="CG22" s="513"/>
      <c r="CH22" s="513"/>
      <c r="CI22" s="513"/>
      <c r="CJ22" s="513"/>
      <c r="CK22" s="513"/>
      <c r="CL22" s="513"/>
      <c r="CM22" s="513"/>
      <c r="CN22" s="513"/>
      <c r="CO22" s="513"/>
      <c r="CP22" s="513"/>
      <c r="CQ22" s="513"/>
      <c r="CR22" s="513"/>
      <c r="CS22" s="514"/>
      <c r="CT22" s="403"/>
      <c r="CU22" s="404"/>
      <c r="CV22" s="404"/>
      <c r="CW22" s="404"/>
      <c r="CX22" s="404"/>
      <c r="CY22" s="404"/>
      <c r="CZ22" s="404"/>
      <c r="DA22" s="405"/>
      <c r="DB22" s="403"/>
      <c r="DC22" s="404"/>
      <c r="DD22" s="404"/>
      <c r="DE22" s="404"/>
      <c r="DF22" s="404"/>
      <c r="DG22" s="404"/>
      <c r="DH22" s="404"/>
      <c r="DI22" s="405"/>
      <c r="DJ22" s="163"/>
      <c r="DK22" s="163"/>
      <c r="DL22" s="163"/>
      <c r="DM22" s="163"/>
      <c r="DN22" s="163"/>
      <c r="DO22" s="163"/>
    </row>
    <row r="23" spans="1:119" ht="18.75" customHeight="1">
      <c r="A23" s="164"/>
      <c r="B23" s="543"/>
      <c r="C23" s="544"/>
      <c r="D23" s="545"/>
      <c r="E23" s="392"/>
      <c r="F23" s="397"/>
      <c r="G23" s="397"/>
      <c r="H23" s="397"/>
      <c r="I23" s="397"/>
      <c r="J23" s="397"/>
      <c r="K23" s="386"/>
      <c r="L23" s="392"/>
      <c r="M23" s="397"/>
      <c r="N23" s="397"/>
      <c r="O23" s="397"/>
      <c r="P23" s="386"/>
      <c r="Q23" s="552"/>
      <c r="R23" s="553"/>
      <c r="S23" s="553"/>
      <c r="T23" s="553"/>
      <c r="U23" s="553"/>
      <c r="V23" s="554"/>
      <c r="W23" s="556"/>
      <c r="X23" s="544"/>
      <c r="Y23" s="545"/>
      <c r="Z23" s="392"/>
      <c r="AA23" s="397"/>
      <c r="AB23" s="397"/>
      <c r="AC23" s="397"/>
      <c r="AD23" s="397"/>
      <c r="AE23" s="397"/>
      <c r="AF23" s="397"/>
      <c r="AG23" s="386"/>
      <c r="AH23" s="392"/>
      <c r="AI23" s="397"/>
      <c r="AJ23" s="397"/>
      <c r="AK23" s="397"/>
      <c r="AL23" s="386"/>
      <c r="AM23" s="571"/>
      <c r="AN23" s="572"/>
      <c r="AO23" s="572"/>
      <c r="AP23" s="572"/>
      <c r="AQ23" s="572"/>
      <c r="AR23" s="573"/>
      <c r="AS23" s="552"/>
      <c r="AT23" s="553"/>
      <c r="AU23" s="553"/>
      <c r="AV23" s="553"/>
      <c r="AW23" s="553"/>
      <c r="AX23" s="575"/>
      <c r="AY23" s="366" t="s">
        <v>161</v>
      </c>
      <c r="AZ23" s="367"/>
      <c r="BA23" s="367"/>
      <c r="BB23" s="367"/>
      <c r="BC23" s="367"/>
      <c r="BD23" s="367"/>
      <c r="BE23" s="367"/>
      <c r="BF23" s="367"/>
      <c r="BG23" s="367"/>
      <c r="BH23" s="367"/>
      <c r="BI23" s="367"/>
      <c r="BJ23" s="367"/>
      <c r="BK23" s="367"/>
      <c r="BL23" s="367"/>
      <c r="BM23" s="368"/>
      <c r="BN23" s="406">
        <v>1220520717</v>
      </c>
      <c r="BO23" s="407"/>
      <c r="BP23" s="407"/>
      <c r="BQ23" s="407"/>
      <c r="BR23" s="407"/>
      <c r="BS23" s="407"/>
      <c r="BT23" s="407"/>
      <c r="BU23" s="408"/>
      <c r="BV23" s="406">
        <v>1226610247</v>
      </c>
      <c r="BW23" s="407"/>
      <c r="BX23" s="407"/>
      <c r="BY23" s="407"/>
      <c r="BZ23" s="407"/>
      <c r="CA23" s="407"/>
      <c r="CB23" s="407"/>
      <c r="CC23" s="408"/>
      <c r="CD23" s="178"/>
      <c r="CE23" s="513"/>
      <c r="CF23" s="513"/>
      <c r="CG23" s="513"/>
      <c r="CH23" s="513"/>
      <c r="CI23" s="513"/>
      <c r="CJ23" s="513"/>
      <c r="CK23" s="513"/>
      <c r="CL23" s="513"/>
      <c r="CM23" s="513"/>
      <c r="CN23" s="513"/>
      <c r="CO23" s="513"/>
      <c r="CP23" s="513"/>
      <c r="CQ23" s="513"/>
      <c r="CR23" s="513"/>
      <c r="CS23" s="514"/>
      <c r="CT23" s="403"/>
      <c r="CU23" s="404"/>
      <c r="CV23" s="404"/>
      <c r="CW23" s="404"/>
      <c r="CX23" s="404"/>
      <c r="CY23" s="404"/>
      <c r="CZ23" s="404"/>
      <c r="DA23" s="405"/>
      <c r="DB23" s="403"/>
      <c r="DC23" s="404"/>
      <c r="DD23" s="404"/>
      <c r="DE23" s="404"/>
      <c r="DF23" s="404"/>
      <c r="DG23" s="404"/>
      <c r="DH23" s="404"/>
      <c r="DI23" s="405"/>
      <c r="DJ23" s="163"/>
      <c r="DK23" s="163"/>
      <c r="DL23" s="163"/>
      <c r="DM23" s="163"/>
      <c r="DN23" s="163"/>
      <c r="DO23" s="163"/>
    </row>
    <row r="24" spans="1:119" ht="18.75" customHeight="1" thickBot="1">
      <c r="A24" s="164"/>
      <c r="B24" s="543"/>
      <c r="C24" s="544"/>
      <c r="D24" s="545"/>
      <c r="E24" s="456" t="s">
        <v>162</v>
      </c>
      <c r="F24" s="436"/>
      <c r="G24" s="436"/>
      <c r="H24" s="436"/>
      <c r="I24" s="436"/>
      <c r="J24" s="436"/>
      <c r="K24" s="437"/>
      <c r="L24" s="457">
        <v>1</v>
      </c>
      <c r="M24" s="458"/>
      <c r="N24" s="458"/>
      <c r="O24" s="458"/>
      <c r="P24" s="497"/>
      <c r="Q24" s="457">
        <v>13000</v>
      </c>
      <c r="R24" s="458"/>
      <c r="S24" s="458"/>
      <c r="T24" s="458"/>
      <c r="U24" s="458"/>
      <c r="V24" s="497"/>
      <c r="W24" s="556"/>
      <c r="X24" s="544"/>
      <c r="Y24" s="545"/>
      <c r="Z24" s="456" t="s">
        <v>163</v>
      </c>
      <c r="AA24" s="436"/>
      <c r="AB24" s="436"/>
      <c r="AC24" s="436"/>
      <c r="AD24" s="436"/>
      <c r="AE24" s="436"/>
      <c r="AF24" s="436"/>
      <c r="AG24" s="437"/>
      <c r="AH24" s="457">
        <v>7741</v>
      </c>
      <c r="AI24" s="458"/>
      <c r="AJ24" s="458"/>
      <c r="AK24" s="458"/>
      <c r="AL24" s="497"/>
      <c r="AM24" s="457">
        <v>24422855</v>
      </c>
      <c r="AN24" s="458"/>
      <c r="AO24" s="458"/>
      <c r="AP24" s="458"/>
      <c r="AQ24" s="458"/>
      <c r="AR24" s="497"/>
      <c r="AS24" s="457">
        <v>3155</v>
      </c>
      <c r="AT24" s="458"/>
      <c r="AU24" s="458"/>
      <c r="AV24" s="458"/>
      <c r="AW24" s="458"/>
      <c r="AX24" s="459"/>
      <c r="AY24" s="576" t="s">
        <v>164</v>
      </c>
      <c r="AZ24" s="577"/>
      <c r="BA24" s="577"/>
      <c r="BB24" s="577"/>
      <c r="BC24" s="577"/>
      <c r="BD24" s="577"/>
      <c r="BE24" s="577"/>
      <c r="BF24" s="577"/>
      <c r="BG24" s="577"/>
      <c r="BH24" s="577"/>
      <c r="BI24" s="577"/>
      <c r="BJ24" s="577"/>
      <c r="BK24" s="577"/>
      <c r="BL24" s="577"/>
      <c r="BM24" s="578"/>
      <c r="BN24" s="406">
        <v>269226665</v>
      </c>
      <c r="BO24" s="407"/>
      <c r="BP24" s="407"/>
      <c r="BQ24" s="407"/>
      <c r="BR24" s="407"/>
      <c r="BS24" s="407"/>
      <c r="BT24" s="407"/>
      <c r="BU24" s="408"/>
      <c r="BV24" s="406">
        <v>288158740</v>
      </c>
      <c r="BW24" s="407"/>
      <c r="BX24" s="407"/>
      <c r="BY24" s="407"/>
      <c r="BZ24" s="407"/>
      <c r="CA24" s="407"/>
      <c r="CB24" s="407"/>
      <c r="CC24" s="408"/>
      <c r="CD24" s="178"/>
      <c r="CE24" s="513"/>
      <c r="CF24" s="513"/>
      <c r="CG24" s="513"/>
      <c r="CH24" s="513"/>
      <c r="CI24" s="513"/>
      <c r="CJ24" s="513"/>
      <c r="CK24" s="513"/>
      <c r="CL24" s="513"/>
      <c r="CM24" s="513"/>
      <c r="CN24" s="513"/>
      <c r="CO24" s="513"/>
      <c r="CP24" s="513"/>
      <c r="CQ24" s="513"/>
      <c r="CR24" s="513"/>
      <c r="CS24" s="514"/>
      <c r="CT24" s="403"/>
      <c r="CU24" s="404"/>
      <c r="CV24" s="404"/>
      <c r="CW24" s="404"/>
      <c r="CX24" s="404"/>
      <c r="CY24" s="404"/>
      <c r="CZ24" s="404"/>
      <c r="DA24" s="405"/>
      <c r="DB24" s="403"/>
      <c r="DC24" s="404"/>
      <c r="DD24" s="404"/>
      <c r="DE24" s="404"/>
      <c r="DF24" s="404"/>
      <c r="DG24" s="404"/>
      <c r="DH24" s="404"/>
      <c r="DI24" s="405"/>
      <c r="DJ24" s="163"/>
      <c r="DK24" s="163"/>
      <c r="DL24" s="163"/>
      <c r="DM24" s="163"/>
      <c r="DN24" s="163"/>
      <c r="DO24" s="163"/>
    </row>
    <row r="25" spans="1:119" s="163" customFormat="1" ht="18.75" customHeight="1">
      <c r="A25" s="164"/>
      <c r="B25" s="543"/>
      <c r="C25" s="544"/>
      <c r="D25" s="545"/>
      <c r="E25" s="456" t="s">
        <v>165</v>
      </c>
      <c r="F25" s="436"/>
      <c r="G25" s="436"/>
      <c r="H25" s="436"/>
      <c r="I25" s="436"/>
      <c r="J25" s="436"/>
      <c r="K25" s="437"/>
      <c r="L25" s="457">
        <v>3</v>
      </c>
      <c r="M25" s="458"/>
      <c r="N25" s="458"/>
      <c r="O25" s="458"/>
      <c r="P25" s="497"/>
      <c r="Q25" s="457">
        <v>10400</v>
      </c>
      <c r="R25" s="458"/>
      <c r="S25" s="458"/>
      <c r="T25" s="458"/>
      <c r="U25" s="458"/>
      <c r="V25" s="497"/>
      <c r="W25" s="556"/>
      <c r="X25" s="544"/>
      <c r="Y25" s="545"/>
      <c r="Z25" s="456" t="s">
        <v>166</v>
      </c>
      <c r="AA25" s="436"/>
      <c r="AB25" s="436"/>
      <c r="AC25" s="436"/>
      <c r="AD25" s="436"/>
      <c r="AE25" s="436"/>
      <c r="AF25" s="436"/>
      <c r="AG25" s="437"/>
      <c r="AH25" s="457">
        <v>1082</v>
      </c>
      <c r="AI25" s="458"/>
      <c r="AJ25" s="458"/>
      <c r="AK25" s="458"/>
      <c r="AL25" s="497"/>
      <c r="AM25" s="457">
        <v>3422366</v>
      </c>
      <c r="AN25" s="458"/>
      <c r="AO25" s="458"/>
      <c r="AP25" s="458"/>
      <c r="AQ25" s="458"/>
      <c r="AR25" s="497"/>
      <c r="AS25" s="457">
        <v>3163</v>
      </c>
      <c r="AT25" s="458"/>
      <c r="AU25" s="458"/>
      <c r="AV25" s="458"/>
      <c r="AW25" s="458"/>
      <c r="AX25" s="459"/>
      <c r="AY25" s="366" t="s">
        <v>167</v>
      </c>
      <c r="AZ25" s="367"/>
      <c r="BA25" s="367"/>
      <c r="BB25" s="367"/>
      <c r="BC25" s="367"/>
      <c r="BD25" s="367"/>
      <c r="BE25" s="367"/>
      <c r="BF25" s="367"/>
      <c r="BG25" s="367"/>
      <c r="BH25" s="367"/>
      <c r="BI25" s="367"/>
      <c r="BJ25" s="367"/>
      <c r="BK25" s="367"/>
      <c r="BL25" s="367"/>
      <c r="BM25" s="368"/>
      <c r="BN25" s="369">
        <v>192393038</v>
      </c>
      <c r="BO25" s="370"/>
      <c r="BP25" s="370"/>
      <c r="BQ25" s="370"/>
      <c r="BR25" s="370"/>
      <c r="BS25" s="370"/>
      <c r="BT25" s="370"/>
      <c r="BU25" s="371"/>
      <c r="BV25" s="369">
        <v>176987024</v>
      </c>
      <c r="BW25" s="370"/>
      <c r="BX25" s="370"/>
      <c r="BY25" s="370"/>
      <c r="BZ25" s="370"/>
      <c r="CA25" s="370"/>
      <c r="CB25" s="370"/>
      <c r="CC25" s="371"/>
      <c r="CD25" s="178"/>
      <c r="CE25" s="513"/>
      <c r="CF25" s="513"/>
      <c r="CG25" s="513"/>
      <c r="CH25" s="513"/>
      <c r="CI25" s="513"/>
      <c r="CJ25" s="513"/>
      <c r="CK25" s="513"/>
      <c r="CL25" s="513"/>
      <c r="CM25" s="513"/>
      <c r="CN25" s="513"/>
      <c r="CO25" s="513"/>
      <c r="CP25" s="513"/>
      <c r="CQ25" s="513"/>
      <c r="CR25" s="513"/>
      <c r="CS25" s="514"/>
      <c r="CT25" s="403"/>
      <c r="CU25" s="404"/>
      <c r="CV25" s="404"/>
      <c r="CW25" s="404"/>
      <c r="CX25" s="404"/>
      <c r="CY25" s="404"/>
      <c r="CZ25" s="404"/>
      <c r="DA25" s="405"/>
      <c r="DB25" s="403"/>
      <c r="DC25" s="404"/>
      <c r="DD25" s="404"/>
      <c r="DE25" s="404"/>
      <c r="DF25" s="404"/>
      <c r="DG25" s="404"/>
      <c r="DH25" s="404"/>
      <c r="DI25" s="405"/>
    </row>
    <row r="26" spans="1:119" s="163" customFormat="1" ht="18.75" customHeight="1">
      <c r="A26" s="164"/>
      <c r="B26" s="543"/>
      <c r="C26" s="544"/>
      <c r="D26" s="545"/>
      <c r="E26" s="456" t="s">
        <v>168</v>
      </c>
      <c r="F26" s="436"/>
      <c r="G26" s="436"/>
      <c r="H26" s="436"/>
      <c r="I26" s="436"/>
      <c r="J26" s="436"/>
      <c r="K26" s="437"/>
      <c r="L26" s="457">
        <v>1</v>
      </c>
      <c r="M26" s="458"/>
      <c r="N26" s="458"/>
      <c r="O26" s="458"/>
      <c r="P26" s="497"/>
      <c r="Q26" s="457">
        <v>8500</v>
      </c>
      <c r="R26" s="458"/>
      <c r="S26" s="458"/>
      <c r="T26" s="458"/>
      <c r="U26" s="458"/>
      <c r="V26" s="497"/>
      <c r="W26" s="556"/>
      <c r="X26" s="544"/>
      <c r="Y26" s="545"/>
      <c r="Z26" s="456" t="s">
        <v>169</v>
      </c>
      <c r="AA26" s="566"/>
      <c r="AB26" s="566"/>
      <c r="AC26" s="566"/>
      <c r="AD26" s="566"/>
      <c r="AE26" s="566"/>
      <c r="AF26" s="566"/>
      <c r="AG26" s="567"/>
      <c r="AH26" s="457">
        <v>705</v>
      </c>
      <c r="AI26" s="458"/>
      <c r="AJ26" s="458"/>
      <c r="AK26" s="458"/>
      <c r="AL26" s="497"/>
      <c r="AM26" s="457">
        <v>2180565</v>
      </c>
      <c r="AN26" s="458"/>
      <c r="AO26" s="458"/>
      <c r="AP26" s="458"/>
      <c r="AQ26" s="458"/>
      <c r="AR26" s="497"/>
      <c r="AS26" s="457">
        <v>3093</v>
      </c>
      <c r="AT26" s="458"/>
      <c r="AU26" s="458"/>
      <c r="AV26" s="458"/>
      <c r="AW26" s="458"/>
      <c r="AX26" s="459"/>
      <c r="AY26" s="409" t="s">
        <v>170</v>
      </c>
      <c r="AZ26" s="410"/>
      <c r="BA26" s="410"/>
      <c r="BB26" s="410"/>
      <c r="BC26" s="410"/>
      <c r="BD26" s="410"/>
      <c r="BE26" s="410"/>
      <c r="BF26" s="410"/>
      <c r="BG26" s="410"/>
      <c r="BH26" s="410"/>
      <c r="BI26" s="410"/>
      <c r="BJ26" s="410"/>
      <c r="BK26" s="410"/>
      <c r="BL26" s="410"/>
      <c r="BM26" s="411"/>
      <c r="BN26" s="406">
        <v>5816920</v>
      </c>
      <c r="BO26" s="407"/>
      <c r="BP26" s="407"/>
      <c r="BQ26" s="407"/>
      <c r="BR26" s="407"/>
      <c r="BS26" s="407"/>
      <c r="BT26" s="407"/>
      <c r="BU26" s="408"/>
      <c r="BV26" s="406">
        <v>5648842</v>
      </c>
      <c r="BW26" s="407"/>
      <c r="BX26" s="407"/>
      <c r="BY26" s="407"/>
      <c r="BZ26" s="407"/>
      <c r="CA26" s="407"/>
      <c r="CB26" s="407"/>
      <c r="CC26" s="408"/>
      <c r="CD26" s="178"/>
      <c r="CE26" s="513"/>
      <c r="CF26" s="513"/>
      <c r="CG26" s="513"/>
      <c r="CH26" s="513"/>
      <c r="CI26" s="513"/>
      <c r="CJ26" s="513"/>
      <c r="CK26" s="513"/>
      <c r="CL26" s="513"/>
      <c r="CM26" s="513"/>
      <c r="CN26" s="513"/>
      <c r="CO26" s="513"/>
      <c r="CP26" s="513"/>
      <c r="CQ26" s="513"/>
      <c r="CR26" s="513"/>
      <c r="CS26" s="514"/>
      <c r="CT26" s="403"/>
      <c r="CU26" s="404"/>
      <c r="CV26" s="404"/>
      <c r="CW26" s="404"/>
      <c r="CX26" s="404"/>
      <c r="CY26" s="404"/>
      <c r="CZ26" s="404"/>
      <c r="DA26" s="405"/>
      <c r="DB26" s="403"/>
      <c r="DC26" s="404"/>
      <c r="DD26" s="404"/>
      <c r="DE26" s="404"/>
      <c r="DF26" s="404"/>
      <c r="DG26" s="404"/>
      <c r="DH26" s="404"/>
      <c r="DI26" s="405"/>
    </row>
    <row r="27" spans="1:119" ht="18.75" customHeight="1" thickBot="1">
      <c r="A27" s="164"/>
      <c r="B27" s="543"/>
      <c r="C27" s="544"/>
      <c r="D27" s="545"/>
      <c r="E27" s="456" t="s">
        <v>171</v>
      </c>
      <c r="F27" s="436"/>
      <c r="G27" s="436"/>
      <c r="H27" s="436"/>
      <c r="I27" s="436"/>
      <c r="J27" s="436"/>
      <c r="K27" s="437"/>
      <c r="L27" s="457">
        <v>1</v>
      </c>
      <c r="M27" s="458"/>
      <c r="N27" s="458"/>
      <c r="O27" s="458"/>
      <c r="P27" s="497"/>
      <c r="Q27" s="457">
        <v>10600</v>
      </c>
      <c r="R27" s="458"/>
      <c r="S27" s="458"/>
      <c r="T27" s="458"/>
      <c r="U27" s="458"/>
      <c r="V27" s="497"/>
      <c r="W27" s="556"/>
      <c r="X27" s="544"/>
      <c r="Y27" s="545"/>
      <c r="Z27" s="456" t="s">
        <v>172</v>
      </c>
      <c r="AA27" s="436"/>
      <c r="AB27" s="436"/>
      <c r="AC27" s="436"/>
      <c r="AD27" s="436"/>
      <c r="AE27" s="436"/>
      <c r="AF27" s="436"/>
      <c r="AG27" s="437"/>
      <c r="AH27" s="457">
        <v>6652</v>
      </c>
      <c r="AI27" s="458"/>
      <c r="AJ27" s="458"/>
      <c r="AK27" s="458"/>
      <c r="AL27" s="497"/>
      <c r="AM27" s="457">
        <v>23538939</v>
      </c>
      <c r="AN27" s="458"/>
      <c r="AO27" s="458"/>
      <c r="AP27" s="458"/>
      <c r="AQ27" s="458"/>
      <c r="AR27" s="497"/>
      <c r="AS27" s="457">
        <v>3539</v>
      </c>
      <c r="AT27" s="458"/>
      <c r="AU27" s="458"/>
      <c r="AV27" s="458"/>
      <c r="AW27" s="458"/>
      <c r="AX27" s="459"/>
      <c r="AY27" s="498" t="s">
        <v>173</v>
      </c>
      <c r="AZ27" s="499"/>
      <c r="BA27" s="499"/>
      <c r="BB27" s="499"/>
      <c r="BC27" s="499"/>
      <c r="BD27" s="499"/>
      <c r="BE27" s="499"/>
      <c r="BF27" s="499"/>
      <c r="BG27" s="499"/>
      <c r="BH27" s="499"/>
      <c r="BI27" s="499"/>
      <c r="BJ27" s="499"/>
      <c r="BK27" s="499"/>
      <c r="BL27" s="499"/>
      <c r="BM27" s="500"/>
      <c r="BN27" s="579">
        <v>8427790</v>
      </c>
      <c r="BO27" s="580"/>
      <c r="BP27" s="580"/>
      <c r="BQ27" s="580"/>
      <c r="BR27" s="580"/>
      <c r="BS27" s="580"/>
      <c r="BT27" s="580"/>
      <c r="BU27" s="581"/>
      <c r="BV27" s="579">
        <v>6424522</v>
      </c>
      <c r="BW27" s="580"/>
      <c r="BX27" s="580"/>
      <c r="BY27" s="580"/>
      <c r="BZ27" s="580"/>
      <c r="CA27" s="580"/>
      <c r="CB27" s="580"/>
      <c r="CC27" s="581"/>
      <c r="CD27" s="180"/>
      <c r="CE27" s="513"/>
      <c r="CF27" s="513"/>
      <c r="CG27" s="513"/>
      <c r="CH27" s="513"/>
      <c r="CI27" s="513"/>
      <c r="CJ27" s="513"/>
      <c r="CK27" s="513"/>
      <c r="CL27" s="513"/>
      <c r="CM27" s="513"/>
      <c r="CN27" s="513"/>
      <c r="CO27" s="513"/>
      <c r="CP27" s="513"/>
      <c r="CQ27" s="513"/>
      <c r="CR27" s="513"/>
      <c r="CS27" s="514"/>
      <c r="CT27" s="403"/>
      <c r="CU27" s="404"/>
      <c r="CV27" s="404"/>
      <c r="CW27" s="404"/>
      <c r="CX27" s="404"/>
      <c r="CY27" s="404"/>
      <c r="CZ27" s="404"/>
      <c r="DA27" s="405"/>
      <c r="DB27" s="403"/>
      <c r="DC27" s="404"/>
      <c r="DD27" s="404"/>
      <c r="DE27" s="404"/>
      <c r="DF27" s="404"/>
      <c r="DG27" s="404"/>
      <c r="DH27" s="404"/>
      <c r="DI27" s="405"/>
      <c r="DJ27" s="163"/>
      <c r="DK27" s="163"/>
      <c r="DL27" s="163"/>
      <c r="DM27" s="163"/>
      <c r="DN27" s="163"/>
      <c r="DO27" s="163"/>
    </row>
    <row r="28" spans="1:119" ht="18.75" customHeight="1">
      <c r="A28" s="164"/>
      <c r="B28" s="543"/>
      <c r="C28" s="544"/>
      <c r="D28" s="545"/>
      <c r="E28" s="456" t="s">
        <v>174</v>
      </c>
      <c r="F28" s="436"/>
      <c r="G28" s="436"/>
      <c r="H28" s="436"/>
      <c r="I28" s="436"/>
      <c r="J28" s="436"/>
      <c r="K28" s="437"/>
      <c r="L28" s="457">
        <v>1</v>
      </c>
      <c r="M28" s="458"/>
      <c r="N28" s="458"/>
      <c r="O28" s="458"/>
      <c r="P28" s="497"/>
      <c r="Q28" s="457">
        <v>9700</v>
      </c>
      <c r="R28" s="458"/>
      <c r="S28" s="458"/>
      <c r="T28" s="458"/>
      <c r="U28" s="458"/>
      <c r="V28" s="497"/>
      <c r="W28" s="556"/>
      <c r="X28" s="544"/>
      <c r="Y28" s="545"/>
      <c r="Z28" s="456" t="s">
        <v>175</v>
      </c>
      <c r="AA28" s="436"/>
      <c r="AB28" s="436"/>
      <c r="AC28" s="436"/>
      <c r="AD28" s="436"/>
      <c r="AE28" s="436"/>
      <c r="AF28" s="436"/>
      <c r="AG28" s="437"/>
      <c r="AH28" s="457" t="s">
        <v>176</v>
      </c>
      <c r="AI28" s="458"/>
      <c r="AJ28" s="458"/>
      <c r="AK28" s="458"/>
      <c r="AL28" s="497"/>
      <c r="AM28" s="457" t="s">
        <v>176</v>
      </c>
      <c r="AN28" s="458"/>
      <c r="AO28" s="458"/>
      <c r="AP28" s="458"/>
      <c r="AQ28" s="458"/>
      <c r="AR28" s="497"/>
      <c r="AS28" s="457" t="s">
        <v>176</v>
      </c>
      <c r="AT28" s="458"/>
      <c r="AU28" s="458"/>
      <c r="AV28" s="458"/>
      <c r="AW28" s="458"/>
      <c r="AX28" s="459"/>
      <c r="AY28" s="582" t="s">
        <v>177</v>
      </c>
      <c r="AZ28" s="583"/>
      <c r="BA28" s="583"/>
      <c r="BB28" s="584"/>
      <c r="BC28" s="366" t="s">
        <v>42</v>
      </c>
      <c r="BD28" s="367"/>
      <c r="BE28" s="367"/>
      <c r="BF28" s="367"/>
      <c r="BG28" s="367"/>
      <c r="BH28" s="367"/>
      <c r="BI28" s="367"/>
      <c r="BJ28" s="367"/>
      <c r="BK28" s="367"/>
      <c r="BL28" s="367"/>
      <c r="BM28" s="368"/>
      <c r="BN28" s="369">
        <v>27807153</v>
      </c>
      <c r="BO28" s="370"/>
      <c r="BP28" s="370"/>
      <c r="BQ28" s="370"/>
      <c r="BR28" s="370"/>
      <c r="BS28" s="370"/>
      <c r="BT28" s="370"/>
      <c r="BU28" s="371"/>
      <c r="BV28" s="369">
        <v>24201521</v>
      </c>
      <c r="BW28" s="370"/>
      <c r="BX28" s="370"/>
      <c r="BY28" s="370"/>
      <c r="BZ28" s="370"/>
      <c r="CA28" s="370"/>
      <c r="CB28" s="370"/>
      <c r="CC28" s="371"/>
      <c r="CD28" s="178"/>
      <c r="CE28" s="513"/>
      <c r="CF28" s="513"/>
      <c r="CG28" s="513"/>
      <c r="CH28" s="513"/>
      <c r="CI28" s="513"/>
      <c r="CJ28" s="513"/>
      <c r="CK28" s="513"/>
      <c r="CL28" s="513"/>
      <c r="CM28" s="513"/>
      <c r="CN28" s="513"/>
      <c r="CO28" s="513"/>
      <c r="CP28" s="513"/>
      <c r="CQ28" s="513"/>
      <c r="CR28" s="513"/>
      <c r="CS28" s="514"/>
      <c r="CT28" s="403"/>
      <c r="CU28" s="404"/>
      <c r="CV28" s="404"/>
      <c r="CW28" s="404"/>
      <c r="CX28" s="404"/>
      <c r="CY28" s="404"/>
      <c r="CZ28" s="404"/>
      <c r="DA28" s="405"/>
      <c r="DB28" s="403"/>
      <c r="DC28" s="404"/>
      <c r="DD28" s="404"/>
      <c r="DE28" s="404"/>
      <c r="DF28" s="404"/>
      <c r="DG28" s="404"/>
      <c r="DH28" s="404"/>
      <c r="DI28" s="405"/>
      <c r="DJ28" s="163"/>
      <c r="DK28" s="163"/>
      <c r="DL28" s="163"/>
      <c r="DM28" s="163"/>
      <c r="DN28" s="163"/>
      <c r="DO28" s="163"/>
    </row>
    <row r="29" spans="1:119" ht="18.75" customHeight="1">
      <c r="A29" s="164"/>
      <c r="B29" s="543"/>
      <c r="C29" s="544"/>
      <c r="D29" s="545"/>
      <c r="E29" s="456" t="s">
        <v>178</v>
      </c>
      <c r="F29" s="436"/>
      <c r="G29" s="436"/>
      <c r="H29" s="436"/>
      <c r="I29" s="436"/>
      <c r="J29" s="436"/>
      <c r="K29" s="437"/>
      <c r="L29" s="457">
        <v>60</v>
      </c>
      <c r="M29" s="458"/>
      <c r="N29" s="458"/>
      <c r="O29" s="458"/>
      <c r="P29" s="497"/>
      <c r="Q29" s="457">
        <v>8800</v>
      </c>
      <c r="R29" s="458"/>
      <c r="S29" s="458"/>
      <c r="T29" s="458"/>
      <c r="U29" s="458"/>
      <c r="V29" s="497"/>
      <c r="W29" s="557"/>
      <c r="X29" s="558"/>
      <c r="Y29" s="559"/>
      <c r="Z29" s="456" t="s">
        <v>179</v>
      </c>
      <c r="AA29" s="436"/>
      <c r="AB29" s="436"/>
      <c r="AC29" s="436"/>
      <c r="AD29" s="436"/>
      <c r="AE29" s="436"/>
      <c r="AF29" s="436"/>
      <c r="AG29" s="437"/>
      <c r="AH29" s="457">
        <v>14393</v>
      </c>
      <c r="AI29" s="458"/>
      <c r="AJ29" s="458"/>
      <c r="AK29" s="458"/>
      <c r="AL29" s="497"/>
      <c r="AM29" s="457">
        <v>47961794</v>
      </c>
      <c r="AN29" s="458"/>
      <c r="AO29" s="458"/>
      <c r="AP29" s="458"/>
      <c r="AQ29" s="458"/>
      <c r="AR29" s="497"/>
      <c r="AS29" s="457">
        <v>3332</v>
      </c>
      <c r="AT29" s="458"/>
      <c r="AU29" s="458"/>
      <c r="AV29" s="458"/>
      <c r="AW29" s="458"/>
      <c r="AX29" s="459"/>
      <c r="AY29" s="585"/>
      <c r="AZ29" s="586"/>
      <c r="BA29" s="586"/>
      <c r="BB29" s="587"/>
      <c r="BC29" s="440" t="s">
        <v>180</v>
      </c>
      <c r="BD29" s="441"/>
      <c r="BE29" s="441"/>
      <c r="BF29" s="441"/>
      <c r="BG29" s="441"/>
      <c r="BH29" s="441"/>
      <c r="BI29" s="441"/>
      <c r="BJ29" s="441"/>
      <c r="BK29" s="441"/>
      <c r="BL29" s="441"/>
      <c r="BM29" s="442"/>
      <c r="BN29" s="406">
        <v>5359613</v>
      </c>
      <c r="BO29" s="407"/>
      <c r="BP29" s="407"/>
      <c r="BQ29" s="407"/>
      <c r="BR29" s="407"/>
      <c r="BS29" s="407"/>
      <c r="BT29" s="407"/>
      <c r="BU29" s="408"/>
      <c r="BV29" s="406">
        <v>5309175</v>
      </c>
      <c r="BW29" s="407"/>
      <c r="BX29" s="407"/>
      <c r="BY29" s="407"/>
      <c r="BZ29" s="407"/>
      <c r="CA29" s="407"/>
      <c r="CB29" s="407"/>
      <c r="CC29" s="408"/>
      <c r="CD29" s="180"/>
      <c r="CE29" s="513"/>
      <c r="CF29" s="513"/>
      <c r="CG29" s="513"/>
      <c r="CH29" s="513"/>
      <c r="CI29" s="513"/>
      <c r="CJ29" s="513"/>
      <c r="CK29" s="513"/>
      <c r="CL29" s="513"/>
      <c r="CM29" s="513"/>
      <c r="CN29" s="513"/>
      <c r="CO29" s="513"/>
      <c r="CP29" s="513"/>
      <c r="CQ29" s="513"/>
      <c r="CR29" s="513"/>
      <c r="CS29" s="514"/>
      <c r="CT29" s="403"/>
      <c r="CU29" s="404"/>
      <c r="CV29" s="404"/>
      <c r="CW29" s="404"/>
      <c r="CX29" s="404"/>
      <c r="CY29" s="404"/>
      <c r="CZ29" s="404"/>
      <c r="DA29" s="405"/>
      <c r="DB29" s="403"/>
      <c r="DC29" s="404"/>
      <c r="DD29" s="404"/>
      <c r="DE29" s="404"/>
      <c r="DF29" s="404"/>
      <c r="DG29" s="404"/>
      <c r="DH29" s="404"/>
      <c r="DI29" s="405"/>
      <c r="DJ29" s="163"/>
      <c r="DK29" s="163"/>
      <c r="DL29" s="163"/>
      <c r="DM29" s="163"/>
      <c r="DN29" s="163"/>
      <c r="DO29" s="163"/>
    </row>
    <row r="30" spans="1:119" ht="18.75" customHeight="1" thickBot="1">
      <c r="A30" s="164"/>
      <c r="B30" s="546"/>
      <c r="C30" s="547"/>
      <c r="D30" s="548"/>
      <c r="E30" s="460"/>
      <c r="F30" s="461"/>
      <c r="G30" s="461"/>
      <c r="H30" s="461"/>
      <c r="I30" s="461"/>
      <c r="J30" s="461"/>
      <c r="K30" s="462"/>
      <c r="L30" s="560"/>
      <c r="M30" s="561"/>
      <c r="N30" s="561"/>
      <c r="O30" s="561"/>
      <c r="P30" s="562"/>
      <c r="Q30" s="560"/>
      <c r="R30" s="561"/>
      <c r="S30" s="561"/>
      <c r="T30" s="561"/>
      <c r="U30" s="561"/>
      <c r="V30" s="562"/>
      <c r="W30" s="563" t="s">
        <v>181</v>
      </c>
      <c r="X30" s="564"/>
      <c r="Y30" s="564"/>
      <c r="Z30" s="564"/>
      <c r="AA30" s="564"/>
      <c r="AB30" s="564"/>
      <c r="AC30" s="564"/>
      <c r="AD30" s="564"/>
      <c r="AE30" s="564"/>
      <c r="AF30" s="564"/>
      <c r="AG30" s="565"/>
      <c r="AH30" s="522">
        <v>102.7</v>
      </c>
      <c r="AI30" s="523"/>
      <c r="AJ30" s="523"/>
      <c r="AK30" s="523"/>
      <c r="AL30" s="523"/>
      <c r="AM30" s="523"/>
      <c r="AN30" s="523"/>
      <c r="AO30" s="523"/>
      <c r="AP30" s="523"/>
      <c r="AQ30" s="523"/>
      <c r="AR30" s="523"/>
      <c r="AS30" s="523"/>
      <c r="AT30" s="523"/>
      <c r="AU30" s="523"/>
      <c r="AV30" s="523"/>
      <c r="AW30" s="523"/>
      <c r="AX30" s="525"/>
      <c r="AY30" s="588"/>
      <c r="AZ30" s="589"/>
      <c r="BA30" s="589"/>
      <c r="BB30" s="590"/>
      <c r="BC30" s="576" t="s">
        <v>44</v>
      </c>
      <c r="BD30" s="577"/>
      <c r="BE30" s="577"/>
      <c r="BF30" s="577"/>
      <c r="BG30" s="577"/>
      <c r="BH30" s="577"/>
      <c r="BI30" s="577"/>
      <c r="BJ30" s="577"/>
      <c r="BK30" s="577"/>
      <c r="BL30" s="577"/>
      <c r="BM30" s="578"/>
      <c r="BN30" s="579">
        <v>28881762</v>
      </c>
      <c r="BO30" s="580"/>
      <c r="BP30" s="580"/>
      <c r="BQ30" s="580"/>
      <c r="BR30" s="580"/>
      <c r="BS30" s="580"/>
      <c r="BT30" s="580"/>
      <c r="BU30" s="581"/>
      <c r="BV30" s="579">
        <v>29600101</v>
      </c>
      <c r="BW30" s="580"/>
      <c r="BX30" s="580"/>
      <c r="BY30" s="580"/>
      <c r="BZ30" s="580"/>
      <c r="CA30" s="580"/>
      <c r="CB30" s="580"/>
      <c r="CC30" s="581"/>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c r="A32" s="164"/>
      <c r="B32" s="190"/>
      <c r="C32" s="191" t="s">
        <v>182</v>
      </c>
      <c r="D32" s="191"/>
      <c r="E32" s="191"/>
      <c r="F32" s="188"/>
      <c r="G32" s="188"/>
      <c r="H32" s="188"/>
      <c r="I32" s="188"/>
      <c r="J32" s="188"/>
      <c r="K32" s="188"/>
      <c r="L32" s="188"/>
      <c r="M32" s="188"/>
      <c r="N32" s="188"/>
      <c r="O32" s="188"/>
      <c r="P32" s="188"/>
      <c r="Q32" s="188"/>
      <c r="R32" s="188"/>
      <c r="S32" s="188"/>
      <c r="T32" s="188"/>
      <c r="U32" s="188" t="s">
        <v>183</v>
      </c>
      <c r="V32" s="188"/>
      <c r="W32" s="188"/>
      <c r="X32" s="188"/>
      <c r="Y32" s="188"/>
      <c r="Z32" s="188"/>
      <c r="AA32" s="188"/>
      <c r="AB32" s="188"/>
      <c r="AC32" s="188"/>
      <c r="AD32" s="188"/>
      <c r="AE32" s="188"/>
      <c r="AF32" s="188"/>
      <c r="AG32" s="188"/>
      <c r="AH32" s="188"/>
      <c r="AI32" s="188"/>
      <c r="AJ32" s="188"/>
      <c r="AK32" s="188"/>
      <c r="AL32" s="188"/>
      <c r="AM32" s="192" t="s">
        <v>184</v>
      </c>
      <c r="AN32" s="188"/>
      <c r="AO32" s="188"/>
      <c r="AP32" s="188"/>
      <c r="AQ32" s="188"/>
      <c r="AR32" s="188"/>
      <c r="AS32" s="192"/>
      <c r="AT32" s="192"/>
      <c r="AU32" s="192"/>
      <c r="AV32" s="192"/>
      <c r="AW32" s="192"/>
      <c r="AX32" s="192"/>
      <c r="AY32" s="192"/>
      <c r="AZ32" s="192"/>
      <c r="BA32" s="192"/>
      <c r="BB32" s="188"/>
      <c r="BC32" s="192"/>
      <c r="BD32" s="188"/>
      <c r="BE32" s="192" t="s">
        <v>185</v>
      </c>
      <c r="BF32" s="188"/>
      <c r="BG32" s="188"/>
      <c r="BH32" s="188"/>
      <c r="BI32" s="188"/>
      <c r="BJ32" s="192"/>
      <c r="BK32" s="192"/>
      <c r="BL32" s="192"/>
      <c r="BM32" s="192"/>
      <c r="BN32" s="192"/>
      <c r="BO32" s="192"/>
      <c r="BP32" s="192"/>
      <c r="BQ32" s="192"/>
      <c r="BR32" s="188"/>
      <c r="BS32" s="188"/>
      <c r="BT32" s="188"/>
      <c r="BU32" s="188"/>
      <c r="BV32" s="188"/>
      <c r="BW32" s="188" t="s">
        <v>186</v>
      </c>
      <c r="BX32" s="188"/>
      <c r="BY32" s="188"/>
      <c r="BZ32" s="188"/>
      <c r="CA32" s="188"/>
      <c r="CB32" s="192"/>
      <c r="CC32" s="192"/>
      <c r="CD32" s="192"/>
      <c r="CE32" s="192"/>
      <c r="CF32" s="192"/>
      <c r="CG32" s="192"/>
      <c r="CH32" s="192"/>
      <c r="CI32" s="192"/>
      <c r="CJ32" s="192"/>
      <c r="CK32" s="192"/>
      <c r="CL32" s="192"/>
      <c r="CM32" s="192"/>
      <c r="CN32" s="192"/>
      <c r="CO32" s="192" t="s">
        <v>187</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c r="A33" s="164"/>
      <c r="B33" s="190"/>
      <c r="C33" s="430" t="s">
        <v>188</v>
      </c>
      <c r="D33" s="430"/>
      <c r="E33" s="395" t="s">
        <v>189</v>
      </c>
      <c r="F33" s="395"/>
      <c r="G33" s="395"/>
      <c r="H33" s="395"/>
      <c r="I33" s="395"/>
      <c r="J33" s="395"/>
      <c r="K33" s="395"/>
      <c r="L33" s="395"/>
      <c r="M33" s="395"/>
      <c r="N33" s="395"/>
      <c r="O33" s="395"/>
      <c r="P33" s="395"/>
      <c r="Q33" s="395"/>
      <c r="R33" s="395"/>
      <c r="S33" s="395"/>
      <c r="T33" s="193"/>
      <c r="U33" s="430" t="s">
        <v>190</v>
      </c>
      <c r="V33" s="430"/>
      <c r="W33" s="395" t="s">
        <v>189</v>
      </c>
      <c r="X33" s="395"/>
      <c r="Y33" s="395"/>
      <c r="Z33" s="395"/>
      <c r="AA33" s="395"/>
      <c r="AB33" s="395"/>
      <c r="AC33" s="395"/>
      <c r="AD33" s="395"/>
      <c r="AE33" s="395"/>
      <c r="AF33" s="395"/>
      <c r="AG33" s="395"/>
      <c r="AH33" s="395"/>
      <c r="AI33" s="395"/>
      <c r="AJ33" s="395"/>
      <c r="AK33" s="395"/>
      <c r="AL33" s="193"/>
      <c r="AM33" s="430" t="s">
        <v>188</v>
      </c>
      <c r="AN33" s="430"/>
      <c r="AO33" s="395" t="s">
        <v>189</v>
      </c>
      <c r="AP33" s="395"/>
      <c r="AQ33" s="395"/>
      <c r="AR33" s="395"/>
      <c r="AS33" s="395"/>
      <c r="AT33" s="395"/>
      <c r="AU33" s="395"/>
      <c r="AV33" s="395"/>
      <c r="AW33" s="395"/>
      <c r="AX33" s="395"/>
      <c r="AY33" s="395"/>
      <c r="AZ33" s="395"/>
      <c r="BA33" s="395"/>
      <c r="BB33" s="395"/>
      <c r="BC33" s="395"/>
      <c r="BD33" s="194"/>
      <c r="BE33" s="395" t="s">
        <v>191</v>
      </c>
      <c r="BF33" s="395"/>
      <c r="BG33" s="395" t="s">
        <v>192</v>
      </c>
      <c r="BH33" s="395"/>
      <c r="BI33" s="395"/>
      <c r="BJ33" s="395"/>
      <c r="BK33" s="395"/>
      <c r="BL33" s="395"/>
      <c r="BM33" s="395"/>
      <c r="BN33" s="395"/>
      <c r="BO33" s="395"/>
      <c r="BP33" s="395"/>
      <c r="BQ33" s="395"/>
      <c r="BR33" s="395"/>
      <c r="BS33" s="395"/>
      <c r="BT33" s="395"/>
      <c r="BU33" s="395"/>
      <c r="BV33" s="194"/>
      <c r="BW33" s="430" t="s">
        <v>191</v>
      </c>
      <c r="BX33" s="430"/>
      <c r="BY33" s="395" t="s">
        <v>193</v>
      </c>
      <c r="BZ33" s="395"/>
      <c r="CA33" s="395"/>
      <c r="CB33" s="395"/>
      <c r="CC33" s="395"/>
      <c r="CD33" s="395"/>
      <c r="CE33" s="395"/>
      <c r="CF33" s="395"/>
      <c r="CG33" s="395"/>
      <c r="CH33" s="395"/>
      <c r="CI33" s="395"/>
      <c r="CJ33" s="395"/>
      <c r="CK33" s="395"/>
      <c r="CL33" s="395"/>
      <c r="CM33" s="395"/>
      <c r="CN33" s="193"/>
      <c r="CO33" s="430" t="s">
        <v>190</v>
      </c>
      <c r="CP33" s="430"/>
      <c r="CQ33" s="395" t="s">
        <v>194</v>
      </c>
      <c r="CR33" s="395"/>
      <c r="CS33" s="395"/>
      <c r="CT33" s="395"/>
      <c r="CU33" s="395"/>
      <c r="CV33" s="395"/>
      <c r="CW33" s="395"/>
      <c r="CX33" s="395"/>
      <c r="CY33" s="395"/>
      <c r="CZ33" s="395"/>
      <c r="DA33" s="395"/>
      <c r="DB33" s="395"/>
      <c r="DC33" s="395"/>
      <c r="DD33" s="395"/>
      <c r="DE33" s="395"/>
      <c r="DF33" s="193"/>
      <c r="DG33" s="591" t="s">
        <v>195</v>
      </c>
      <c r="DH33" s="591"/>
      <c r="DI33" s="195"/>
      <c r="DJ33" s="163"/>
      <c r="DK33" s="163"/>
      <c r="DL33" s="163"/>
      <c r="DM33" s="163"/>
      <c r="DN33" s="163"/>
      <c r="DO33" s="163"/>
    </row>
    <row r="34" spans="1:119" ht="32.25" customHeight="1">
      <c r="A34" s="164"/>
      <c r="B34" s="190"/>
      <c r="C34" s="592">
        <f>IF(E34="","",1)</f>
        <v>1</v>
      </c>
      <c r="D34" s="592"/>
      <c r="E34" s="593" t="str">
        <f>IF('各会計、関係団体の財政状況及び健全化判断比率'!B7="","",'各会計、関係団体の財政状況及び健全化判断比率'!B7)</f>
        <v>一般会計</v>
      </c>
      <c r="F34" s="593"/>
      <c r="G34" s="593"/>
      <c r="H34" s="593"/>
      <c r="I34" s="593"/>
      <c r="J34" s="593"/>
      <c r="K34" s="593"/>
      <c r="L34" s="593"/>
      <c r="M34" s="593"/>
      <c r="N34" s="593"/>
      <c r="O34" s="593"/>
      <c r="P34" s="593"/>
      <c r="Q34" s="593"/>
      <c r="R34" s="593"/>
      <c r="S34" s="593"/>
      <c r="T34" s="191"/>
      <c r="U34" s="592">
        <f>IF(W34="","",MAX(C34:D43)+1)</f>
        <v>8</v>
      </c>
      <c r="V34" s="592"/>
      <c r="W34" s="593" t="str">
        <f>IF('各会計、関係団体の財政状況及び健全化判断比率'!B28="","",'各会計、関係団体の財政状況及び健全化判断比率'!B28)</f>
        <v>後期高齢者医療特別会計</v>
      </c>
      <c r="X34" s="593"/>
      <c r="Y34" s="593"/>
      <c r="Z34" s="593"/>
      <c r="AA34" s="593"/>
      <c r="AB34" s="593"/>
      <c r="AC34" s="593"/>
      <c r="AD34" s="593"/>
      <c r="AE34" s="593"/>
      <c r="AF34" s="593"/>
      <c r="AG34" s="593"/>
      <c r="AH34" s="593"/>
      <c r="AI34" s="593"/>
      <c r="AJ34" s="593"/>
      <c r="AK34" s="593"/>
      <c r="AL34" s="191"/>
      <c r="AM34" s="592">
        <f>IF(AO34="","",MAX(C34:D43,U34:V43)+1)</f>
        <v>12</v>
      </c>
      <c r="AN34" s="592"/>
      <c r="AO34" s="593" t="str">
        <f>IF('各会計、関係団体の財政状況及び健全化判断比率'!B32="","",'各会計、関係団体の財政状況及び健全化判断比率'!B32)</f>
        <v>モーターボート競走事業会計</v>
      </c>
      <c r="AP34" s="593"/>
      <c r="AQ34" s="593"/>
      <c r="AR34" s="593"/>
      <c r="AS34" s="593"/>
      <c r="AT34" s="593"/>
      <c r="AU34" s="593"/>
      <c r="AV34" s="593"/>
      <c r="AW34" s="593"/>
      <c r="AX34" s="593"/>
      <c r="AY34" s="593"/>
      <c r="AZ34" s="593"/>
      <c r="BA34" s="593"/>
      <c r="BB34" s="593"/>
      <c r="BC34" s="593"/>
      <c r="BD34" s="191"/>
      <c r="BE34" s="592">
        <f>IF(BG34="","",MAX(C34:D43,U34:V43,AM34:AN43)+1)</f>
        <v>17</v>
      </c>
      <c r="BF34" s="592"/>
      <c r="BG34" s="593" t="str">
        <f>IF('各会計、関係団体の財政状況及び健全化判断比率'!B37="","",'各会計、関係団体の財政状況及び健全化判断比率'!B37)</f>
        <v>集落排水事業特別会計</v>
      </c>
      <c r="BH34" s="593"/>
      <c r="BI34" s="593"/>
      <c r="BJ34" s="593"/>
      <c r="BK34" s="593"/>
      <c r="BL34" s="593"/>
      <c r="BM34" s="593"/>
      <c r="BN34" s="593"/>
      <c r="BO34" s="593"/>
      <c r="BP34" s="593"/>
      <c r="BQ34" s="593"/>
      <c r="BR34" s="593"/>
      <c r="BS34" s="593"/>
      <c r="BT34" s="593"/>
      <c r="BU34" s="593"/>
      <c r="BV34" s="191"/>
      <c r="BW34" s="592">
        <f>IF(BY34="","",MAX(C34:D43,U34:V43,AM34:AN43,BE34:BF43)+1)</f>
        <v>21</v>
      </c>
      <c r="BX34" s="592"/>
      <c r="BY34" s="593" t="str">
        <f>IF('各会計、関係団体の財政状況及び健全化判断比率'!B68="","",'各会計、関係団体の財政状況及び健全化判断比率'!B68)</f>
        <v>福岡都市圏広域行政事業組合（一般会計）</v>
      </c>
      <c r="BZ34" s="593"/>
      <c r="CA34" s="593"/>
      <c r="CB34" s="593"/>
      <c r="CC34" s="593"/>
      <c r="CD34" s="593"/>
      <c r="CE34" s="593"/>
      <c r="CF34" s="593"/>
      <c r="CG34" s="593"/>
      <c r="CH34" s="593"/>
      <c r="CI34" s="593"/>
      <c r="CJ34" s="593"/>
      <c r="CK34" s="593"/>
      <c r="CL34" s="593"/>
      <c r="CM34" s="593"/>
      <c r="CN34" s="191"/>
      <c r="CO34" s="592">
        <f>IF(CQ34="","",MAX(C34:D43,U34:V43,AM34:AN43,BE34:BF43,BW34:BX43)+1)</f>
        <v>30</v>
      </c>
      <c r="CP34" s="592"/>
      <c r="CQ34" s="593" t="str">
        <f>IF('各会計、関係団体の財政状況及び健全化判断比率'!BS7="","",'各会計、関係団体の財政状況及び健全化判断比率'!BS7)</f>
        <v>福岡市緑のまちづくり協会</v>
      </c>
      <c r="CR34" s="593"/>
      <c r="CS34" s="593"/>
      <c r="CT34" s="593"/>
      <c r="CU34" s="593"/>
      <c r="CV34" s="593"/>
      <c r="CW34" s="593"/>
      <c r="CX34" s="593"/>
      <c r="CY34" s="593"/>
      <c r="CZ34" s="593"/>
      <c r="DA34" s="593"/>
      <c r="DB34" s="593"/>
      <c r="DC34" s="593"/>
      <c r="DD34" s="593"/>
      <c r="DE34" s="593"/>
      <c r="DF34" s="188"/>
      <c r="DG34" s="594" t="str">
        <f>IF('各会計、関係団体の財政状況及び健全化判断比率'!BR7="","",'各会計、関係団体の財政状況及び健全化判断比率'!BR7)</f>
        <v/>
      </c>
      <c r="DH34" s="594"/>
      <c r="DI34" s="195"/>
      <c r="DJ34" s="163"/>
      <c r="DK34" s="163"/>
      <c r="DL34" s="163"/>
      <c r="DM34" s="163"/>
      <c r="DN34" s="163"/>
      <c r="DO34" s="163"/>
    </row>
    <row r="35" spans="1:119" ht="32.25" customHeight="1">
      <c r="A35" s="164"/>
      <c r="B35" s="190"/>
      <c r="C35" s="592">
        <f>IF(E35="","",C34+1)</f>
        <v>2</v>
      </c>
      <c r="D35" s="592"/>
      <c r="E35" s="593" t="str">
        <f>IF('各会計、関係団体の財政状況及び健全化判断比率'!B8="","",'各会計、関係団体の財政状況及び健全化判断比率'!B8)</f>
        <v>母子父子寡婦福祉資金貸付事業特別会計</v>
      </c>
      <c r="F35" s="593"/>
      <c r="G35" s="593"/>
      <c r="H35" s="593"/>
      <c r="I35" s="593"/>
      <c r="J35" s="593"/>
      <c r="K35" s="593"/>
      <c r="L35" s="593"/>
      <c r="M35" s="593"/>
      <c r="N35" s="593"/>
      <c r="O35" s="593"/>
      <c r="P35" s="593"/>
      <c r="Q35" s="593"/>
      <c r="R35" s="593"/>
      <c r="S35" s="593"/>
      <c r="T35" s="191"/>
      <c r="U35" s="592">
        <f>IF(W35="","",U34+1)</f>
        <v>9</v>
      </c>
      <c r="V35" s="592"/>
      <c r="W35" s="593" t="str">
        <f>IF('各会計、関係団体の財政状況及び健全化判断比率'!B29="","",'各会計、関係団体の財政状況及び健全化判断比率'!B29)</f>
        <v>国民健康保険事業特別会計</v>
      </c>
      <c r="X35" s="593"/>
      <c r="Y35" s="593"/>
      <c r="Z35" s="593"/>
      <c r="AA35" s="593"/>
      <c r="AB35" s="593"/>
      <c r="AC35" s="593"/>
      <c r="AD35" s="593"/>
      <c r="AE35" s="593"/>
      <c r="AF35" s="593"/>
      <c r="AG35" s="593"/>
      <c r="AH35" s="593"/>
      <c r="AI35" s="593"/>
      <c r="AJ35" s="593"/>
      <c r="AK35" s="593"/>
      <c r="AL35" s="191"/>
      <c r="AM35" s="592">
        <f t="shared" ref="AM35:AM43" si="0">IF(AO35="","",AM34+1)</f>
        <v>13</v>
      </c>
      <c r="AN35" s="592"/>
      <c r="AO35" s="593" t="str">
        <f>IF('各会計、関係団体の財政状況及び健全化判断比率'!B33="","",'各会計、関係団体の財政状況及び健全化判断比率'!B33)</f>
        <v>下水道事業会計</v>
      </c>
      <c r="AP35" s="593"/>
      <c r="AQ35" s="593"/>
      <c r="AR35" s="593"/>
      <c r="AS35" s="593"/>
      <c r="AT35" s="593"/>
      <c r="AU35" s="593"/>
      <c r="AV35" s="593"/>
      <c r="AW35" s="593"/>
      <c r="AX35" s="593"/>
      <c r="AY35" s="593"/>
      <c r="AZ35" s="593"/>
      <c r="BA35" s="593"/>
      <c r="BB35" s="593"/>
      <c r="BC35" s="593"/>
      <c r="BD35" s="191"/>
      <c r="BE35" s="592">
        <f t="shared" ref="BE35:BE43" si="1">IF(BG35="","",BE34+1)</f>
        <v>18</v>
      </c>
      <c r="BF35" s="592"/>
      <c r="BG35" s="593" t="str">
        <f>IF('各会計、関係団体の財政状況及び健全化判断比率'!B38="","",'各会計、関係団体の財政状況及び健全化判断比率'!B38)</f>
        <v>中央卸売市場特別会計</v>
      </c>
      <c r="BH35" s="593"/>
      <c r="BI35" s="593"/>
      <c r="BJ35" s="593"/>
      <c r="BK35" s="593"/>
      <c r="BL35" s="593"/>
      <c r="BM35" s="593"/>
      <c r="BN35" s="593"/>
      <c r="BO35" s="593"/>
      <c r="BP35" s="593"/>
      <c r="BQ35" s="593"/>
      <c r="BR35" s="593"/>
      <c r="BS35" s="593"/>
      <c r="BT35" s="593"/>
      <c r="BU35" s="593"/>
      <c r="BV35" s="191"/>
      <c r="BW35" s="592">
        <f t="shared" ref="BW35:BW43" si="2">IF(BY35="","",BW34+1)</f>
        <v>22</v>
      </c>
      <c r="BX35" s="592"/>
      <c r="BY35" s="593" t="str">
        <f>IF('各会計、関係団体の財政状況及び健全化判断比率'!B69="","",'各会計、関係団体の財政状況及び健全化判断比率'!B69)</f>
        <v>福岡都市圏広域行政事業組合（特別会計）</v>
      </c>
      <c r="BZ35" s="593"/>
      <c r="CA35" s="593"/>
      <c r="CB35" s="593"/>
      <c r="CC35" s="593"/>
      <c r="CD35" s="593"/>
      <c r="CE35" s="593"/>
      <c r="CF35" s="593"/>
      <c r="CG35" s="593"/>
      <c r="CH35" s="593"/>
      <c r="CI35" s="593"/>
      <c r="CJ35" s="593"/>
      <c r="CK35" s="593"/>
      <c r="CL35" s="593"/>
      <c r="CM35" s="593"/>
      <c r="CN35" s="191"/>
      <c r="CO35" s="592">
        <f t="shared" ref="CO35:CO43" si="3">IF(CQ35="","",CO34+1)</f>
        <v>31</v>
      </c>
      <c r="CP35" s="592"/>
      <c r="CQ35" s="593" t="str">
        <f>IF('各会計、関係団体の財政状況及び健全化判断比率'!BS8="","",'各会計、関係団体の財政状況及び健全化判断比率'!BS8)</f>
        <v>福岡コンベンションセンター</v>
      </c>
      <c r="CR35" s="593"/>
      <c r="CS35" s="593"/>
      <c r="CT35" s="593"/>
      <c r="CU35" s="593"/>
      <c r="CV35" s="593"/>
      <c r="CW35" s="593"/>
      <c r="CX35" s="593"/>
      <c r="CY35" s="593"/>
      <c r="CZ35" s="593"/>
      <c r="DA35" s="593"/>
      <c r="DB35" s="593"/>
      <c r="DC35" s="593"/>
      <c r="DD35" s="593"/>
      <c r="DE35" s="593"/>
      <c r="DF35" s="188"/>
      <c r="DG35" s="594" t="str">
        <f>IF('各会計、関係団体の財政状況及び健全化判断比率'!BR8="","",'各会計、関係団体の財政状況及び健全化判断比率'!BR8)</f>
        <v>○</v>
      </c>
      <c r="DH35" s="594"/>
      <c r="DI35" s="195"/>
      <c r="DJ35" s="163"/>
      <c r="DK35" s="163"/>
      <c r="DL35" s="163"/>
      <c r="DM35" s="163"/>
      <c r="DN35" s="163"/>
      <c r="DO35" s="163"/>
    </row>
    <row r="36" spans="1:119" ht="32.25" customHeight="1">
      <c r="A36" s="164"/>
      <c r="B36" s="190"/>
      <c r="C36" s="592">
        <f>IF(E36="","",C35+1)</f>
        <v>3</v>
      </c>
      <c r="D36" s="592"/>
      <c r="E36" s="593" t="str">
        <f>IF('各会計、関係団体の財政状況及び健全化判断比率'!B9="","",'各会計、関係団体の財政状況及び健全化判断比率'!B9)</f>
        <v>伊都土地区画整理事業特別会計</v>
      </c>
      <c r="F36" s="593"/>
      <c r="G36" s="593"/>
      <c r="H36" s="593"/>
      <c r="I36" s="593"/>
      <c r="J36" s="593"/>
      <c r="K36" s="593"/>
      <c r="L36" s="593"/>
      <c r="M36" s="593"/>
      <c r="N36" s="593"/>
      <c r="O36" s="593"/>
      <c r="P36" s="593"/>
      <c r="Q36" s="593"/>
      <c r="R36" s="593"/>
      <c r="S36" s="593"/>
      <c r="T36" s="191"/>
      <c r="U36" s="592">
        <f t="shared" ref="U36:U43" si="4">IF(W36="","",U35+1)</f>
        <v>10</v>
      </c>
      <c r="V36" s="592"/>
      <c r="W36" s="593" t="str">
        <f>IF('各会計、関係団体の財政状況及び健全化判断比率'!B30="","",'各会計、関係団体の財政状況及び健全化判断比率'!B30)</f>
        <v>介護保険事業特別会計</v>
      </c>
      <c r="X36" s="593"/>
      <c r="Y36" s="593"/>
      <c r="Z36" s="593"/>
      <c r="AA36" s="593"/>
      <c r="AB36" s="593"/>
      <c r="AC36" s="593"/>
      <c r="AD36" s="593"/>
      <c r="AE36" s="593"/>
      <c r="AF36" s="593"/>
      <c r="AG36" s="593"/>
      <c r="AH36" s="593"/>
      <c r="AI36" s="593"/>
      <c r="AJ36" s="593"/>
      <c r="AK36" s="593"/>
      <c r="AL36" s="191"/>
      <c r="AM36" s="592">
        <f t="shared" si="0"/>
        <v>14</v>
      </c>
      <c r="AN36" s="592"/>
      <c r="AO36" s="593" t="str">
        <f>IF('各会計、関係団体の財政状況及び健全化判断比率'!B34="","",'各会計、関係団体の財政状況及び健全化判断比率'!B34)</f>
        <v>水道事業会計</v>
      </c>
      <c r="AP36" s="593"/>
      <c r="AQ36" s="593"/>
      <c r="AR36" s="593"/>
      <c r="AS36" s="593"/>
      <c r="AT36" s="593"/>
      <c r="AU36" s="593"/>
      <c r="AV36" s="593"/>
      <c r="AW36" s="593"/>
      <c r="AX36" s="593"/>
      <c r="AY36" s="593"/>
      <c r="AZ36" s="593"/>
      <c r="BA36" s="593"/>
      <c r="BB36" s="593"/>
      <c r="BC36" s="593"/>
      <c r="BD36" s="191"/>
      <c r="BE36" s="592">
        <f t="shared" si="1"/>
        <v>19</v>
      </c>
      <c r="BF36" s="592"/>
      <c r="BG36" s="593" t="str">
        <f>IF('各会計、関係団体の財政状況及び健全化判断比率'!B39="","",'各会計、関係団体の財政状況及び健全化判断比率'!B39)</f>
        <v>市営渡船事業特別会計</v>
      </c>
      <c r="BH36" s="593"/>
      <c r="BI36" s="593"/>
      <c r="BJ36" s="593"/>
      <c r="BK36" s="593"/>
      <c r="BL36" s="593"/>
      <c r="BM36" s="593"/>
      <c r="BN36" s="593"/>
      <c r="BO36" s="593"/>
      <c r="BP36" s="593"/>
      <c r="BQ36" s="593"/>
      <c r="BR36" s="593"/>
      <c r="BS36" s="593"/>
      <c r="BT36" s="593"/>
      <c r="BU36" s="593"/>
      <c r="BV36" s="191"/>
      <c r="BW36" s="592">
        <f t="shared" si="2"/>
        <v>23</v>
      </c>
      <c r="BX36" s="592"/>
      <c r="BY36" s="593" t="str">
        <f>IF('各会計、関係団体の財政状況及び健全化判断比率'!B70="","",'各会計、関係団体の財政状況及び健全化判断比率'!B70)</f>
        <v>福岡県自治振興組合</v>
      </c>
      <c r="BZ36" s="593"/>
      <c r="CA36" s="593"/>
      <c r="CB36" s="593"/>
      <c r="CC36" s="593"/>
      <c r="CD36" s="593"/>
      <c r="CE36" s="593"/>
      <c r="CF36" s="593"/>
      <c r="CG36" s="593"/>
      <c r="CH36" s="593"/>
      <c r="CI36" s="593"/>
      <c r="CJ36" s="593"/>
      <c r="CK36" s="593"/>
      <c r="CL36" s="593"/>
      <c r="CM36" s="593"/>
      <c r="CN36" s="191"/>
      <c r="CO36" s="592">
        <f t="shared" si="3"/>
        <v>32</v>
      </c>
      <c r="CP36" s="592"/>
      <c r="CQ36" s="593" t="str">
        <f>IF('各会計、関係団体の財政状況及び健全化判断比率'!BS9="","",'各会計、関係団体の財政状況及び健全化判断比率'!BS9)</f>
        <v>福岡市中小企業従業員福祉協会</v>
      </c>
      <c r="CR36" s="593"/>
      <c r="CS36" s="593"/>
      <c r="CT36" s="593"/>
      <c r="CU36" s="593"/>
      <c r="CV36" s="593"/>
      <c r="CW36" s="593"/>
      <c r="CX36" s="593"/>
      <c r="CY36" s="593"/>
      <c r="CZ36" s="593"/>
      <c r="DA36" s="593"/>
      <c r="DB36" s="593"/>
      <c r="DC36" s="593"/>
      <c r="DD36" s="593"/>
      <c r="DE36" s="593"/>
      <c r="DF36" s="188"/>
      <c r="DG36" s="594" t="str">
        <f>IF('各会計、関係団体の財政状況及び健全化判断比率'!BR9="","",'各会計、関係団体の財政状況及び健全化判断比率'!BR9)</f>
        <v/>
      </c>
      <c r="DH36" s="594"/>
      <c r="DI36" s="195"/>
      <c r="DJ36" s="163"/>
      <c r="DK36" s="163"/>
      <c r="DL36" s="163"/>
      <c r="DM36" s="163"/>
      <c r="DN36" s="163"/>
      <c r="DO36" s="163"/>
    </row>
    <row r="37" spans="1:119" ht="32.25" customHeight="1">
      <c r="A37" s="164"/>
      <c r="B37" s="190"/>
      <c r="C37" s="592">
        <f>IF(E37="","",C36+1)</f>
        <v>4</v>
      </c>
      <c r="D37" s="592"/>
      <c r="E37" s="593" t="str">
        <f>IF('各会計、関係団体の財政状況及び健全化判断比率'!B10="","",'各会計、関係団体の財政状況及び健全化判断比率'!B10)</f>
        <v>香椎駅周辺土地区画整理事業特別会計</v>
      </c>
      <c r="F37" s="593"/>
      <c r="G37" s="593"/>
      <c r="H37" s="593"/>
      <c r="I37" s="593"/>
      <c r="J37" s="593"/>
      <c r="K37" s="593"/>
      <c r="L37" s="593"/>
      <c r="M37" s="593"/>
      <c r="N37" s="593"/>
      <c r="O37" s="593"/>
      <c r="P37" s="593"/>
      <c r="Q37" s="593"/>
      <c r="R37" s="593"/>
      <c r="S37" s="593"/>
      <c r="T37" s="191"/>
      <c r="U37" s="592">
        <f t="shared" si="4"/>
        <v>11</v>
      </c>
      <c r="V37" s="592"/>
      <c r="W37" s="593" t="str">
        <f>IF('各会計、関係団体の財政状況及び健全化判断比率'!B31="","",'各会計、関係団体の財政状況及び健全化判断比率'!B31)</f>
        <v>駐車場特別会計</v>
      </c>
      <c r="X37" s="593"/>
      <c r="Y37" s="593"/>
      <c r="Z37" s="593"/>
      <c r="AA37" s="593"/>
      <c r="AB37" s="593"/>
      <c r="AC37" s="593"/>
      <c r="AD37" s="593"/>
      <c r="AE37" s="593"/>
      <c r="AF37" s="593"/>
      <c r="AG37" s="593"/>
      <c r="AH37" s="593"/>
      <c r="AI37" s="593"/>
      <c r="AJ37" s="593"/>
      <c r="AK37" s="593"/>
      <c r="AL37" s="191"/>
      <c r="AM37" s="592">
        <f t="shared" si="0"/>
        <v>15</v>
      </c>
      <c r="AN37" s="592"/>
      <c r="AO37" s="593" t="str">
        <f>IF('各会計、関係団体の財政状況及び健全化判断比率'!B35="","",'各会計、関係団体の財政状況及び健全化判断比率'!B35)</f>
        <v>工業用水道事業会計</v>
      </c>
      <c r="AP37" s="593"/>
      <c r="AQ37" s="593"/>
      <c r="AR37" s="593"/>
      <c r="AS37" s="593"/>
      <c r="AT37" s="593"/>
      <c r="AU37" s="593"/>
      <c r="AV37" s="593"/>
      <c r="AW37" s="593"/>
      <c r="AX37" s="593"/>
      <c r="AY37" s="593"/>
      <c r="AZ37" s="593"/>
      <c r="BA37" s="593"/>
      <c r="BB37" s="593"/>
      <c r="BC37" s="593"/>
      <c r="BD37" s="191"/>
      <c r="BE37" s="592">
        <f t="shared" si="1"/>
        <v>20</v>
      </c>
      <c r="BF37" s="592"/>
      <c r="BG37" s="593" t="str">
        <f>IF('各会計、関係団体の財政状況及び健全化判断比率'!B40="","",'各会計、関係団体の財政状況及び健全化判断比率'!B40)</f>
        <v>港湾整備事業特別会計</v>
      </c>
      <c r="BH37" s="593"/>
      <c r="BI37" s="593"/>
      <c r="BJ37" s="593"/>
      <c r="BK37" s="593"/>
      <c r="BL37" s="593"/>
      <c r="BM37" s="593"/>
      <c r="BN37" s="593"/>
      <c r="BO37" s="593"/>
      <c r="BP37" s="593"/>
      <c r="BQ37" s="593"/>
      <c r="BR37" s="593"/>
      <c r="BS37" s="593"/>
      <c r="BT37" s="593"/>
      <c r="BU37" s="593"/>
      <c r="BV37" s="191"/>
      <c r="BW37" s="592">
        <f t="shared" si="2"/>
        <v>24</v>
      </c>
      <c r="BX37" s="592"/>
      <c r="BY37" s="593" t="str">
        <f>IF('各会計、関係団体の財政状況及び健全化判断比率'!B71="","",'各会計、関係団体の財政状況及び健全化判断比率'!B71)</f>
        <v>糟屋郡篠栗町外一市五町財産組合</v>
      </c>
      <c r="BZ37" s="593"/>
      <c r="CA37" s="593"/>
      <c r="CB37" s="593"/>
      <c r="CC37" s="593"/>
      <c r="CD37" s="593"/>
      <c r="CE37" s="593"/>
      <c r="CF37" s="593"/>
      <c r="CG37" s="593"/>
      <c r="CH37" s="593"/>
      <c r="CI37" s="593"/>
      <c r="CJ37" s="593"/>
      <c r="CK37" s="593"/>
      <c r="CL37" s="593"/>
      <c r="CM37" s="593"/>
      <c r="CN37" s="191"/>
      <c r="CO37" s="592">
        <f t="shared" si="3"/>
        <v>33</v>
      </c>
      <c r="CP37" s="592"/>
      <c r="CQ37" s="593" t="str">
        <f>IF('各会計、関係団体の財政状況及び健全化判断比率'!BS10="","",'各会計、関係団体の財政状況及び健全化判断比率'!BS10)</f>
        <v>福岡観光コンベンションビューロー</v>
      </c>
      <c r="CR37" s="593"/>
      <c r="CS37" s="593"/>
      <c r="CT37" s="593"/>
      <c r="CU37" s="593"/>
      <c r="CV37" s="593"/>
      <c r="CW37" s="593"/>
      <c r="CX37" s="593"/>
      <c r="CY37" s="593"/>
      <c r="CZ37" s="593"/>
      <c r="DA37" s="593"/>
      <c r="DB37" s="593"/>
      <c r="DC37" s="593"/>
      <c r="DD37" s="593"/>
      <c r="DE37" s="593"/>
      <c r="DF37" s="188"/>
      <c r="DG37" s="594" t="str">
        <f>IF('各会計、関係団体の財政状況及び健全化判断比率'!BR10="","",'各会計、関係団体の財政状況及び健全化判断比率'!BR10)</f>
        <v/>
      </c>
      <c r="DH37" s="594"/>
      <c r="DI37" s="195"/>
      <c r="DJ37" s="163"/>
      <c r="DK37" s="163"/>
      <c r="DL37" s="163"/>
      <c r="DM37" s="163"/>
      <c r="DN37" s="163"/>
      <c r="DO37" s="163"/>
    </row>
    <row r="38" spans="1:119" ht="32.25" customHeight="1">
      <c r="A38" s="164"/>
      <c r="B38" s="190"/>
      <c r="C38" s="592">
        <f t="shared" ref="C38:C43" si="5">IF(E38="","",C37+1)</f>
        <v>5</v>
      </c>
      <c r="D38" s="592"/>
      <c r="E38" s="593" t="str">
        <f>IF('各会計、関係団体の財政状況及び健全化判断比率'!B11="","",'各会計、関係団体の財政状況及び健全化判断比率'!B11)</f>
        <v>公共用地先行取得事業特別会計</v>
      </c>
      <c r="F38" s="593"/>
      <c r="G38" s="593"/>
      <c r="H38" s="593"/>
      <c r="I38" s="593"/>
      <c r="J38" s="593"/>
      <c r="K38" s="593"/>
      <c r="L38" s="593"/>
      <c r="M38" s="593"/>
      <c r="N38" s="593"/>
      <c r="O38" s="593"/>
      <c r="P38" s="593"/>
      <c r="Q38" s="593"/>
      <c r="R38" s="593"/>
      <c r="S38" s="593"/>
      <c r="T38" s="191"/>
      <c r="U38" s="592" t="str">
        <f t="shared" si="4"/>
        <v/>
      </c>
      <c r="V38" s="592"/>
      <c r="W38" s="593"/>
      <c r="X38" s="593"/>
      <c r="Y38" s="593"/>
      <c r="Z38" s="593"/>
      <c r="AA38" s="593"/>
      <c r="AB38" s="593"/>
      <c r="AC38" s="593"/>
      <c r="AD38" s="593"/>
      <c r="AE38" s="593"/>
      <c r="AF38" s="593"/>
      <c r="AG38" s="593"/>
      <c r="AH38" s="593"/>
      <c r="AI38" s="593"/>
      <c r="AJ38" s="593"/>
      <c r="AK38" s="593"/>
      <c r="AL38" s="191"/>
      <c r="AM38" s="592">
        <f t="shared" si="0"/>
        <v>16</v>
      </c>
      <c r="AN38" s="592"/>
      <c r="AO38" s="593" t="str">
        <f>IF('各会計、関係団体の財政状況及び健全化判断比率'!B36="","",'各会計、関係団体の財政状況及び健全化判断比率'!B36)</f>
        <v>高速鉄道事業会計</v>
      </c>
      <c r="AP38" s="593"/>
      <c r="AQ38" s="593"/>
      <c r="AR38" s="593"/>
      <c r="AS38" s="593"/>
      <c r="AT38" s="593"/>
      <c r="AU38" s="593"/>
      <c r="AV38" s="593"/>
      <c r="AW38" s="593"/>
      <c r="AX38" s="593"/>
      <c r="AY38" s="593"/>
      <c r="AZ38" s="593"/>
      <c r="BA38" s="593"/>
      <c r="BB38" s="593"/>
      <c r="BC38" s="593"/>
      <c r="BD38" s="191"/>
      <c r="BE38" s="592" t="str">
        <f t="shared" si="1"/>
        <v/>
      </c>
      <c r="BF38" s="592"/>
      <c r="BG38" s="593"/>
      <c r="BH38" s="593"/>
      <c r="BI38" s="593"/>
      <c r="BJ38" s="593"/>
      <c r="BK38" s="593"/>
      <c r="BL38" s="593"/>
      <c r="BM38" s="593"/>
      <c r="BN38" s="593"/>
      <c r="BO38" s="593"/>
      <c r="BP38" s="593"/>
      <c r="BQ38" s="593"/>
      <c r="BR38" s="593"/>
      <c r="BS38" s="593"/>
      <c r="BT38" s="593"/>
      <c r="BU38" s="593"/>
      <c r="BV38" s="191"/>
      <c r="BW38" s="592">
        <f t="shared" si="2"/>
        <v>25</v>
      </c>
      <c r="BX38" s="592"/>
      <c r="BY38" s="593" t="str">
        <f>IF('各会計、関係団体の財政状況及び健全化判断比率'!B72="","",'各会計、関係団体の財政状況及び健全化判断比率'!B72)</f>
        <v>北筑昇華苑組合</v>
      </c>
      <c r="BZ38" s="593"/>
      <c r="CA38" s="593"/>
      <c r="CB38" s="593"/>
      <c r="CC38" s="593"/>
      <c r="CD38" s="593"/>
      <c r="CE38" s="593"/>
      <c r="CF38" s="593"/>
      <c r="CG38" s="593"/>
      <c r="CH38" s="593"/>
      <c r="CI38" s="593"/>
      <c r="CJ38" s="593"/>
      <c r="CK38" s="593"/>
      <c r="CL38" s="593"/>
      <c r="CM38" s="593"/>
      <c r="CN38" s="191"/>
      <c r="CO38" s="592">
        <f t="shared" si="3"/>
        <v>34</v>
      </c>
      <c r="CP38" s="592"/>
      <c r="CQ38" s="593" t="str">
        <f>IF('各会計、関係団体の財政状況及び健全化判断比率'!BS11="","",'各会計、関係団体の財政状況及び健全化判断比率'!BS11)</f>
        <v>福岡市水道サービス公社</v>
      </c>
      <c r="CR38" s="593"/>
      <c r="CS38" s="593"/>
      <c r="CT38" s="593"/>
      <c r="CU38" s="593"/>
      <c r="CV38" s="593"/>
      <c r="CW38" s="593"/>
      <c r="CX38" s="593"/>
      <c r="CY38" s="593"/>
      <c r="CZ38" s="593"/>
      <c r="DA38" s="593"/>
      <c r="DB38" s="593"/>
      <c r="DC38" s="593"/>
      <c r="DD38" s="593"/>
      <c r="DE38" s="593"/>
      <c r="DF38" s="188"/>
      <c r="DG38" s="594" t="str">
        <f>IF('各会計、関係団体の財政状況及び健全化判断比率'!BR11="","",'各会計、関係団体の財政状況及び健全化判断比率'!BR11)</f>
        <v/>
      </c>
      <c r="DH38" s="594"/>
      <c r="DI38" s="195"/>
      <c r="DJ38" s="163"/>
      <c r="DK38" s="163"/>
      <c r="DL38" s="163"/>
      <c r="DM38" s="163"/>
      <c r="DN38" s="163"/>
      <c r="DO38" s="163"/>
    </row>
    <row r="39" spans="1:119" ht="32.25" customHeight="1">
      <c r="A39" s="164"/>
      <c r="B39" s="190"/>
      <c r="C39" s="592">
        <f t="shared" si="5"/>
        <v>6</v>
      </c>
      <c r="D39" s="592"/>
      <c r="E39" s="593" t="str">
        <f>IF('各会計、関係団体の財政状況及び健全化判断比率'!B12="","",'各会計、関係団体の財政状況及び健全化判断比率'!B12)</f>
        <v>市立病院機構病院事業債管理特別会計</v>
      </c>
      <c r="F39" s="593"/>
      <c r="G39" s="593"/>
      <c r="H39" s="593"/>
      <c r="I39" s="593"/>
      <c r="J39" s="593"/>
      <c r="K39" s="593"/>
      <c r="L39" s="593"/>
      <c r="M39" s="593"/>
      <c r="N39" s="593"/>
      <c r="O39" s="593"/>
      <c r="P39" s="593"/>
      <c r="Q39" s="593"/>
      <c r="R39" s="593"/>
      <c r="S39" s="593"/>
      <c r="T39" s="191"/>
      <c r="U39" s="592" t="str">
        <f t="shared" si="4"/>
        <v/>
      </c>
      <c r="V39" s="592"/>
      <c r="W39" s="593"/>
      <c r="X39" s="593"/>
      <c r="Y39" s="593"/>
      <c r="Z39" s="593"/>
      <c r="AA39" s="593"/>
      <c r="AB39" s="593"/>
      <c r="AC39" s="593"/>
      <c r="AD39" s="593"/>
      <c r="AE39" s="593"/>
      <c r="AF39" s="593"/>
      <c r="AG39" s="593"/>
      <c r="AH39" s="593"/>
      <c r="AI39" s="593"/>
      <c r="AJ39" s="593"/>
      <c r="AK39" s="593"/>
      <c r="AL39" s="191"/>
      <c r="AM39" s="592" t="str">
        <f t="shared" si="0"/>
        <v/>
      </c>
      <c r="AN39" s="592"/>
      <c r="AO39" s="593"/>
      <c r="AP39" s="593"/>
      <c r="AQ39" s="593"/>
      <c r="AR39" s="593"/>
      <c r="AS39" s="593"/>
      <c r="AT39" s="593"/>
      <c r="AU39" s="593"/>
      <c r="AV39" s="593"/>
      <c r="AW39" s="593"/>
      <c r="AX39" s="593"/>
      <c r="AY39" s="593"/>
      <c r="AZ39" s="593"/>
      <c r="BA39" s="593"/>
      <c r="BB39" s="593"/>
      <c r="BC39" s="593"/>
      <c r="BD39" s="191"/>
      <c r="BE39" s="592" t="str">
        <f t="shared" si="1"/>
        <v/>
      </c>
      <c r="BF39" s="592"/>
      <c r="BG39" s="593"/>
      <c r="BH39" s="593"/>
      <c r="BI39" s="593"/>
      <c r="BJ39" s="593"/>
      <c r="BK39" s="593"/>
      <c r="BL39" s="593"/>
      <c r="BM39" s="593"/>
      <c r="BN39" s="593"/>
      <c r="BO39" s="593"/>
      <c r="BP39" s="593"/>
      <c r="BQ39" s="593"/>
      <c r="BR39" s="593"/>
      <c r="BS39" s="593"/>
      <c r="BT39" s="593"/>
      <c r="BU39" s="593"/>
      <c r="BV39" s="191"/>
      <c r="BW39" s="592">
        <f t="shared" si="2"/>
        <v>26</v>
      </c>
      <c r="BX39" s="592"/>
      <c r="BY39" s="593" t="str">
        <f>IF('各会計、関係団体の財政状況及び健全化判断比率'!B73="","",'各会計、関係団体の財政状況及び健全化判断比率'!B73)</f>
        <v>福岡都市圏南部環境事業組合</v>
      </c>
      <c r="BZ39" s="593"/>
      <c r="CA39" s="593"/>
      <c r="CB39" s="593"/>
      <c r="CC39" s="593"/>
      <c r="CD39" s="593"/>
      <c r="CE39" s="593"/>
      <c r="CF39" s="593"/>
      <c r="CG39" s="593"/>
      <c r="CH39" s="593"/>
      <c r="CI39" s="593"/>
      <c r="CJ39" s="593"/>
      <c r="CK39" s="593"/>
      <c r="CL39" s="593"/>
      <c r="CM39" s="593"/>
      <c r="CN39" s="191"/>
      <c r="CO39" s="592">
        <f t="shared" si="3"/>
        <v>35</v>
      </c>
      <c r="CP39" s="592"/>
      <c r="CQ39" s="593" t="str">
        <f>IF('各会計、関係団体の財政状況及び健全化判断比率'!BS12="","",'各会計、関係団体の財政状況及び健全化判断比率'!BS12)</f>
        <v>福岡市水産加工公社</v>
      </c>
      <c r="CR39" s="593"/>
      <c r="CS39" s="593"/>
      <c r="CT39" s="593"/>
      <c r="CU39" s="593"/>
      <c r="CV39" s="593"/>
      <c r="CW39" s="593"/>
      <c r="CX39" s="593"/>
      <c r="CY39" s="593"/>
      <c r="CZ39" s="593"/>
      <c r="DA39" s="593"/>
      <c r="DB39" s="593"/>
      <c r="DC39" s="593"/>
      <c r="DD39" s="593"/>
      <c r="DE39" s="593"/>
      <c r="DF39" s="188"/>
      <c r="DG39" s="594" t="str">
        <f>IF('各会計、関係団体の財政状況及び健全化判断比率'!BR12="","",'各会計、関係団体の財政状況及び健全化判断比率'!BR12)</f>
        <v>○</v>
      </c>
      <c r="DH39" s="594"/>
      <c r="DI39" s="195"/>
      <c r="DJ39" s="163"/>
      <c r="DK39" s="163"/>
      <c r="DL39" s="163"/>
      <c r="DM39" s="163"/>
      <c r="DN39" s="163"/>
      <c r="DO39" s="163"/>
    </row>
    <row r="40" spans="1:119" ht="32.25" customHeight="1">
      <c r="A40" s="164"/>
      <c r="B40" s="190"/>
      <c r="C40" s="592">
        <f t="shared" si="5"/>
        <v>7</v>
      </c>
      <c r="D40" s="592"/>
      <c r="E40" s="593" t="str">
        <f>IF('各会計、関係団体の財政状況及び健全化判断比率'!B13="","",'各会計、関係団体の財政状況及び健全化判断比率'!B13)</f>
        <v>市債管理特別会計</v>
      </c>
      <c r="F40" s="593"/>
      <c r="G40" s="593"/>
      <c r="H40" s="593"/>
      <c r="I40" s="593"/>
      <c r="J40" s="593"/>
      <c r="K40" s="593"/>
      <c r="L40" s="593"/>
      <c r="M40" s="593"/>
      <c r="N40" s="593"/>
      <c r="O40" s="593"/>
      <c r="P40" s="593"/>
      <c r="Q40" s="593"/>
      <c r="R40" s="593"/>
      <c r="S40" s="593"/>
      <c r="T40" s="191"/>
      <c r="U40" s="592" t="str">
        <f t="shared" si="4"/>
        <v/>
      </c>
      <c r="V40" s="592"/>
      <c r="W40" s="593"/>
      <c r="X40" s="593"/>
      <c r="Y40" s="593"/>
      <c r="Z40" s="593"/>
      <c r="AA40" s="593"/>
      <c r="AB40" s="593"/>
      <c r="AC40" s="593"/>
      <c r="AD40" s="593"/>
      <c r="AE40" s="593"/>
      <c r="AF40" s="593"/>
      <c r="AG40" s="593"/>
      <c r="AH40" s="593"/>
      <c r="AI40" s="593"/>
      <c r="AJ40" s="593"/>
      <c r="AK40" s="593"/>
      <c r="AL40" s="191"/>
      <c r="AM40" s="592" t="str">
        <f t="shared" si="0"/>
        <v/>
      </c>
      <c r="AN40" s="592"/>
      <c r="AO40" s="593"/>
      <c r="AP40" s="593"/>
      <c r="AQ40" s="593"/>
      <c r="AR40" s="593"/>
      <c r="AS40" s="593"/>
      <c r="AT40" s="593"/>
      <c r="AU40" s="593"/>
      <c r="AV40" s="593"/>
      <c r="AW40" s="593"/>
      <c r="AX40" s="593"/>
      <c r="AY40" s="593"/>
      <c r="AZ40" s="593"/>
      <c r="BA40" s="593"/>
      <c r="BB40" s="593"/>
      <c r="BC40" s="593"/>
      <c r="BD40" s="191"/>
      <c r="BE40" s="592" t="str">
        <f t="shared" si="1"/>
        <v/>
      </c>
      <c r="BF40" s="592"/>
      <c r="BG40" s="593"/>
      <c r="BH40" s="593"/>
      <c r="BI40" s="593"/>
      <c r="BJ40" s="593"/>
      <c r="BK40" s="593"/>
      <c r="BL40" s="593"/>
      <c r="BM40" s="593"/>
      <c r="BN40" s="593"/>
      <c r="BO40" s="593"/>
      <c r="BP40" s="593"/>
      <c r="BQ40" s="593"/>
      <c r="BR40" s="593"/>
      <c r="BS40" s="593"/>
      <c r="BT40" s="593"/>
      <c r="BU40" s="593"/>
      <c r="BV40" s="191"/>
      <c r="BW40" s="592">
        <f t="shared" si="2"/>
        <v>27</v>
      </c>
      <c r="BX40" s="592"/>
      <c r="BY40" s="593" t="str">
        <f>IF('各会計、関係団体の財政状況及び健全化判断比率'!B74="","",'各会計、関係団体の財政状況及び健全化判断比率'!B74)</f>
        <v>粕屋郡粕屋町外１市水利組合</v>
      </c>
      <c r="BZ40" s="593"/>
      <c r="CA40" s="593"/>
      <c r="CB40" s="593"/>
      <c r="CC40" s="593"/>
      <c r="CD40" s="593"/>
      <c r="CE40" s="593"/>
      <c r="CF40" s="593"/>
      <c r="CG40" s="593"/>
      <c r="CH40" s="593"/>
      <c r="CI40" s="593"/>
      <c r="CJ40" s="593"/>
      <c r="CK40" s="593"/>
      <c r="CL40" s="593"/>
      <c r="CM40" s="593"/>
      <c r="CN40" s="191"/>
      <c r="CO40" s="592">
        <f t="shared" si="3"/>
        <v>36</v>
      </c>
      <c r="CP40" s="592"/>
      <c r="CQ40" s="593" t="str">
        <f>IF('各会計、関係団体の財政状況及び健全化判断比率'!BS13="","",'各会計、関係団体の財政状況及び健全化判断比率'!BS13)</f>
        <v>福岡市交通事業振興会</v>
      </c>
      <c r="CR40" s="593"/>
      <c r="CS40" s="593"/>
      <c r="CT40" s="593"/>
      <c r="CU40" s="593"/>
      <c r="CV40" s="593"/>
      <c r="CW40" s="593"/>
      <c r="CX40" s="593"/>
      <c r="CY40" s="593"/>
      <c r="CZ40" s="593"/>
      <c r="DA40" s="593"/>
      <c r="DB40" s="593"/>
      <c r="DC40" s="593"/>
      <c r="DD40" s="593"/>
      <c r="DE40" s="593"/>
      <c r="DF40" s="188"/>
      <c r="DG40" s="594" t="str">
        <f>IF('各会計、関係団体の財政状況及び健全化判断比率'!BR13="","",'各会計、関係団体の財政状況及び健全化判断比率'!BR13)</f>
        <v/>
      </c>
      <c r="DH40" s="594"/>
      <c r="DI40" s="195"/>
      <c r="DJ40" s="163"/>
      <c r="DK40" s="163"/>
      <c r="DL40" s="163"/>
      <c r="DM40" s="163"/>
      <c r="DN40" s="163"/>
      <c r="DO40" s="163"/>
    </row>
    <row r="41" spans="1:119" ht="32.25" customHeight="1">
      <c r="A41" s="164"/>
      <c r="B41" s="190"/>
      <c r="C41" s="592" t="str">
        <f t="shared" si="5"/>
        <v/>
      </c>
      <c r="D41" s="592"/>
      <c r="E41" s="593" t="str">
        <f>IF('各会計、関係団体の財政状況及び健全化判断比率'!B14="","",'各会計、関係団体の財政状況及び健全化判断比率'!B14)</f>
        <v/>
      </c>
      <c r="F41" s="593"/>
      <c r="G41" s="593"/>
      <c r="H41" s="593"/>
      <c r="I41" s="593"/>
      <c r="J41" s="593"/>
      <c r="K41" s="593"/>
      <c r="L41" s="593"/>
      <c r="M41" s="593"/>
      <c r="N41" s="593"/>
      <c r="O41" s="593"/>
      <c r="P41" s="593"/>
      <c r="Q41" s="593"/>
      <c r="R41" s="593"/>
      <c r="S41" s="593"/>
      <c r="T41" s="191"/>
      <c r="U41" s="592" t="str">
        <f t="shared" si="4"/>
        <v/>
      </c>
      <c r="V41" s="592"/>
      <c r="W41" s="593"/>
      <c r="X41" s="593"/>
      <c r="Y41" s="593"/>
      <c r="Z41" s="593"/>
      <c r="AA41" s="593"/>
      <c r="AB41" s="593"/>
      <c r="AC41" s="593"/>
      <c r="AD41" s="593"/>
      <c r="AE41" s="593"/>
      <c r="AF41" s="593"/>
      <c r="AG41" s="593"/>
      <c r="AH41" s="593"/>
      <c r="AI41" s="593"/>
      <c r="AJ41" s="593"/>
      <c r="AK41" s="593"/>
      <c r="AL41" s="191"/>
      <c r="AM41" s="592" t="str">
        <f t="shared" si="0"/>
        <v/>
      </c>
      <c r="AN41" s="592"/>
      <c r="AO41" s="593"/>
      <c r="AP41" s="593"/>
      <c r="AQ41" s="593"/>
      <c r="AR41" s="593"/>
      <c r="AS41" s="593"/>
      <c r="AT41" s="593"/>
      <c r="AU41" s="593"/>
      <c r="AV41" s="593"/>
      <c r="AW41" s="593"/>
      <c r="AX41" s="593"/>
      <c r="AY41" s="593"/>
      <c r="AZ41" s="593"/>
      <c r="BA41" s="593"/>
      <c r="BB41" s="593"/>
      <c r="BC41" s="593"/>
      <c r="BD41" s="191"/>
      <c r="BE41" s="592" t="str">
        <f t="shared" si="1"/>
        <v/>
      </c>
      <c r="BF41" s="592"/>
      <c r="BG41" s="593"/>
      <c r="BH41" s="593"/>
      <c r="BI41" s="593"/>
      <c r="BJ41" s="593"/>
      <c r="BK41" s="593"/>
      <c r="BL41" s="593"/>
      <c r="BM41" s="593"/>
      <c r="BN41" s="593"/>
      <c r="BO41" s="593"/>
      <c r="BP41" s="593"/>
      <c r="BQ41" s="593"/>
      <c r="BR41" s="593"/>
      <c r="BS41" s="593"/>
      <c r="BT41" s="593"/>
      <c r="BU41" s="593"/>
      <c r="BV41" s="191"/>
      <c r="BW41" s="592">
        <f t="shared" si="2"/>
        <v>28</v>
      </c>
      <c r="BX41" s="592"/>
      <c r="BY41" s="593" t="str">
        <f>IF('各会計、関係団体の財政状況及び健全化判断比率'!B75="","",'各会計、関係団体の財政状況及び健全化判断比率'!B75)</f>
        <v>福岡県後期高齢者医療広域連合</v>
      </c>
      <c r="BZ41" s="593"/>
      <c r="CA41" s="593"/>
      <c r="CB41" s="593"/>
      <c r="CC41" s="593"/>
      <c r="CD41" s="593"/>
      <c r="CE41" s="593"/>
      <c r="CF41" s="593"/>
      <c r="CG41" s="593"/>
      <c r="CH41" s="593"/>
      <c r="CI41" s="593"/>
      <c r="CJ41" s="593"/>
      <c r="CK41" s="593"/>
      <c r="CL41" s="593"/>
      <c r="CM41" s="593"/>
      <c r="CN41" s="191"/>
      <c r="CO41" s="592">
        <f t="shared" si="3"/>
        <v>37</v>
      </c>
      <c r="CP41" s="592"/>
      <c r="CQ41" s="593" t="str">
        <f>IF('各会計、関係団体の財政状況及び健全化判断比率'!BS14="","",'各会計、関係団体の財政状況及び健全化判断比率'!BS14)</f>
        <v>福岡市教育振興会</v>
      </c>
      <c r="CR41" s="593"/>
      <c r="CS41" s="593"/>
      <c r="CT41" s="593"/>
      <c r="CU41" s="593"/>
      <c r="CV41" s="593"/>
      <c r="CW41" s="593"/>
      <c r="CX41" s="593"/>
      <c r="CY41" s="593"/>
      <c r="CZ41" s="593"/>
      <c r="DA41" s="593"/>
      <c r="DB41" s="593"/>
      <c r="DC41" s="593"/>
      <c r="DD41" s="593"/>
      <c r="DE41" s="593"/>
      <c r="DF41" s="188"/>
      <c r="DG41" s="594" t="str">
        <f>IF('各会計、関係団体の財政状況及び健全化判断比率'!BR14="","",'各会計、関係団体の財政状況及び健全化判断比率'!BR14)</f>
        <v>○</v>
      </c>
      <c r="DH41" s="594"/>
      <c r="DI41" s="195"/>
      <c r="DJ41" s="163"/>
      <c r="DK41" s="163"/>
      <c r="DL41" s="163"/>
      <c r="DM41" s="163"/>
      <c r="DN41" s="163"/>
      <c r="DO41" s="163"/>
    </row>
    <row r="42" spans="1:119" ht="32.25" customHeight="1">
      <c r="A42" s="163"/>
      <c r="B42" s="190"/>
      <c r="C42" s="592" t="str">
        <f t="shared" si="5"/>
        <v/>
      </c>
      <c r="D42" s="592"/>
      <c r="E42" s="593" t="str">
        <f>IF('各会計、関係団体の財政状況及び健全化判断比率'!B15="","",'各会計、関係団体の財政状況及び健全化判断比率'!B15)</f>
        <v/>
      </c>
      <c r="F42" s="593"/>
      <c r="G42" s="593"/>
      <c r="H42" s="593"/>
      <c r="I42" s="593"/>
      <c r="J42" s="593"/>
      <c r="K42" s="593"/>
      <c r="L42" s="593"/>
      <c r="M42" s="593"/>
      <c r="N42" s="593"/>
      <c r="O42" s="593"/>
      <c r="P42" s="593"/>
      <c r="Q42" s="593"/>
      <c r="R42" s="593"/>
      <c r="S42" s="593"/>
      <c r="T42" s="191"/>
      <c r="U42" s="592" t="str">
        <f t="shared" si="4"/>
        <v/>
      </c>
      <c r="V42" s="592"/>
      <c r="W42" s="593"/>
      <c r="X42" s="593"/>
      <c r="Y42" s="593"/>
      <c r="Z42" s="593"/>
      <c r="AA42" s="593"/>
      <c r="AB42" s="593"/>
      <c r="AC42" s="593"/>
      <c r="AD42" s="593"/>
      <c r="AE42" s="593"/>
      <c r="AF42" s="593"/>
      <c r="AG42" s="593"/>
      <c r="AH42" s="593"/>
      <c r="AI42" s="593"/>
      <c r="AJ42" s="593"/>
      <c r="AK42" s="593"/>
      <c r="AL42" s="191"/>
      <c r="AM42" s="592" t="str">
        <f t="shared" si="0"/>
        <v/>
      </c>
      <c r="AN42" s="592"/>
      <c r="AO42" s="593"/>
      <c r="AP42" s="593"/>
      <c r="AQ42" s="593"/>
      <c r="AR42" s="593"/>
      <c r="AS42" s="593"/>
      <c r="AT42" s="593"/>
      <c r="AU42" s="593"/>
      <c r="AV42" s="593"/>
      <c r="AW42" s="593"/>
      <c r="AX42" s="593"/>
      <c r="AY42" s="593"/>
      <c r="AZ42" s="593"/>
      <c r="BA42" s="593"/>
      <c r="BB42" s="593"/>
      <c r="BC42" s="593"/>
      <c r="BD42" s="191"/>
      <c r="BE42" s="592" t="str">
        <f t="shared" si="1"/>
        <v/>
      </c>
      <c r="BF42" s="592"/>
      <c r="BG42" s="593"/>
      <c r="BH42" s="593"/>
      <c r="BI42" s="593"/>
      <c r="BJ42" s="593"/>
      <c r="BK42" s="593"/>
      <c r="BL42" s="593"/>
      <c r="BM42" s="593"/>
      <c r="BN42" s="593"/>
      <c r="BO42" s="593"/>
      <c r="BP42" s="593"/>
      <c r="BQ42" s="593"/>
      <c r="BR42" s="593"/>
      <c r="BS42" s="593"/>
      <c r="BT42" s="593"/>
      <c r="BU42" s="593"/>
      <c r="BV42" s="191"/>
      <c r="BW42" s="592">
        <f t="shared" si="2"/>
        <v>29</v>
      </c>
      <c r="BX42" s="592"/>
      <c r="BY42" s="593" t="str">
        <f>IF('各会計、関係団体の財政状況及び健全化判断比率'!B76="","",'各会計、関係団体の財政状況及び健全化判断比率'!B76)</f>
        <v>福岡地区水道企業団</v>
      </c>
      <c r="BZ42" s="593"/>
      <c r="CA42" s="593"/>
      <c r="CB42" s="593"/>
      <c r="CC42" s="593"/>
      <c r="CD42" s="593"/>
      <c r="CE42" s="593"/>
      <c r="CF42" s="593"/>
      <c r="CG42" s="593"/>
      <c r="CH42" s="593"/>
      <c r="CI42" s="593"/>
      <c r="CJ42" s="593"/>
      <c r="CK42" s="593"/>
      <c r="CL42" s="593"/>
      <c r="CM42" s="593"/>
      <c r="CN42" s="191"/>
      <c r="CO42" s="592">
        <f t="shared" si="3"/>
        <v>38</v>
      </c>
      <c r="CP42" s="592"/>
      <c r="CQ42" s="593" t="str">
        <f>IF('各会計、関係団体の財政状況及び健全化判断比率'!BS15="","",'各会計、関係団体の財政状況及び健全化判断比率'!BS15)</f>
        <v>福岡市スポーツ協会</v>
      </c>
      <c r="CR42" s="593"/>
      <c r="CS42" s="593"/>
      <c r="CT42" s="593"/>
      <c r="CU42" s="593"/>
      <c r="CV42" s="593"/>
      <c r="CW42" s="593"/>
      <c r="CX42" s="593"/>
      <c r="CY42" s="593"/>
      <c r="CZ42" s="593"/>
      <c r="DA42" s="593"/>
      <c r="DB42" s="593"/>
      <c r="DC42" s="593"/>
      <c r="DD42" s="593"/>
      <c r="DE42" s="593"/>
      <c r="DF42" s="188"/>
      <c r="DG42" s="594" t="str">
        <f>IF('各会計、関係団体の財政状況及び健全化判断比率'!BR15="","",'各会計、関係団体の財政状況及び健全化判断比率'!BR15)</f>
        <v/>
      </c>
      <c r="DH42" s="594"/>
      <c r="DI42" s="195"/>
      <c r="DJ42" s="163"/>
      <c r="DK42" s="163"/>
      <c r="DL42" s="163"/>
      <c r="DM42" s="163"/>
      <c r="DN42" s="163"/>
      <c r="DO42" s="163"/>
    </row>
    <row r="43" spans="1:119" ht="32.25" customHeight="1">
      <c r="A43" s="163"/>
      <c r="B43" s="190"/>
      <c r="C43" s="592" t="str">
        <f t="shared" si="5"/>
        <v/>
      </c>
      <c r="D43" s="592"/>
      <c r="E43" s="593" t="str">
        <f>IF('各会計、関係団体の財政状況及び健全化判断比率'!B16="","",'各会計、関係団体の財政状況及び健全化判断比率'!B16)</f>
        <v/>
      </c>
      <c r="F43" s="593"/>
      <c r="G43" s="593"/>
      <c r="H43" s="593"/>
      <c r="I43" s="593"/>
      <c r="J43" s="593"/>
      <c r="K43" s="593"/>
      <c r="L43" s="593"/>
      <c r="M43" s="593"/>
      <c r="N43" s="593"/>
      <c r="O43" s="593"/>
      <c r="P43" s="593"/>
      <c r="Q43" s="593"/>
      <c r="R43" s="593"/>
      <c r="S43" s="593"/>
      <c r="T43" s="191"/>
      <c r="U43" s="592" t="str">
        <f t="shared" si="4"/>
        <v/>
      </c>
      <c r="V43" s="592"/>
      <c r="W43" s="593"/>
      <c r="X43" s="593"/>
      <c r="Y43" s="593"/>
      <c r="Z43" s="593"/>
      <c r="AA43" s="593"/>
      <c r="AB43" s="593"/>
      <c r="AC43" s="593"/>
      <c r="AD43" s="593"/>
      <c r="AE43" s="593"/>
      <c r="AF43" s="593"/>
      <c r="AG43" s="593"/>
      <c r="AH43" s="593"/>
      <c r="AI43" s="593"/>
      <c r="AJ43" s="593"/>
      <c r="AK43" s="593"/>
      <c r="AL43" s="191"/>
      <c r="AM43" s="592" t="str">
        <f t="shared" si="0"/>
        <v/>
      </c>
      <c r="AN43" s="592"/>
      <c r="AO43" s="593"/>
      <c r="AP43" s="593"/>
      <c r="AQ43" s="593"/>
      <c r="AR43" s="593"/>
      <c r="AS43" s="593"/>
      <c r="AT43" s="593"/>
      <c r="AU43" s="593"/>
      <c r="AV43" s="593"/>
      <c r="AW43" s="593"/>
      <c r="AX43" s="593"/>
      <c r="AY43" s="593"/>
      <c r="AZ43" s="593"/>
      <c r="BA43" s="593"/>
      <c r="BB43" s="593"/>
      <c r="BC43" s="593"/>
      <c r="BD43" s="191"/>
      <c r="BE43" s="592" t="str">
        <f t="shared" si="1"/>
        <v/>
      </c>
      <c r="BF43" s="592"/>
      <c r="BG43" s="593"/>
      <c r="BH43" s="593"/>
      <c r="BI43" s="593"/>
      <c r="BJ43" s="593"/>
      <c r="BK43" s="593"/>
      <c r="BL43" s="593"/>
      <c r="BM43" s="593"/>
      <c r="BN43" s="593"/>
      <c r="BO43" s="593"/>
      <c r="BP43" s="593"/>
      <c r="BQ43" s="593"/>
      <c r="BR43" s="593"/>
      <c r="BS43" s="593"/>
      <c r="BT43" s="593"/>
      <c r="BU43" s="593"/>
      <c r="BV43" s="191"/>
      <c r="BW43" s="592" t="str">
        <f t="shared" si="2"/>
        <v/>
      </c>
      <c r="BX43" s="592"/>
      <c r="BY43" s="593" t="str">
        <f>IF('各会計、関係団体の財政状況及び健全化判断比率'!B77="","",'各会計、関係団体の財政状況及び健全化判断比率'!B77)</f>
        <v/>
      </c>
      <c r="BZ43" s="593"/>
      <c r="CA43" s="593"/>
      <c r="CB43" s="593"/>
      <c r="CC43" s="593"/>
      <c r="CD43" s="593"/>
      <c r="CE43" s="593"/>
      <c r="CF43" s="593"/>
      <c r="CG43" s="593"/>
      <c r="CH43" s="593"/>
      <c r="CI43" s="593"/>
      <c r="CJ43" s="593"/>
      <c r="CK43" s="593"/>
      <c r="CL43" s="593"/>
      <c r="CM43" s="593"/>
      <c r="CN43" s="191"/>
      <c r="CO43" s="592">
        <f t="shared" si="3"/>
        <v>39</v>
      </c>
      <c r="CP43" s="592"/>
      <c r="CQ43" s="593" t="str">
        <f>IF('各会計、関係団体の財政状況及び健全化判断比率'!BS16="","",'各会計、関係団体の財政状況及び健全化判断比率'!BS16)</f>
        <v>福岡市文化芸術振興財団</v>
      </c>
      <c r="CR43" s="593"/>
      <c r="CS43" s="593"/>
      <c r="CT43" s="593"/>
      <c r="CU43" s="593"/>
      <c r="CV43" s="593"/>
      <c r="CW43" s="593"/>
      <c r="CX43" s="593"/>
      <c r="CY43" s="593"/>
      <c r="CZ43" s="593"/>
      <c r="DA43" s="593"/>
      <c r="DB43" s="593"/>
      <c r="DC43" s="593"/>
      <c r="DD43" s="593"/>
      <c r="DE43" s="593"/>
      <c r="DF43" s="188"/>
      <c r="DG43" s="594" t="str">
        <f>IF('各会計、関係団体の財政状況及び健全化判断比率'!BR16="","",'各会計、関係団体の財政状況及び健全化判断比率'!BR16)</f>
        <v/>
      </c>
      <c r="DH43" s="594"/>
      <c r="DI43" s="195"/>
      <c r="DJ43" s="163"/>
      <c r="DK43" s="163"/>
      <c r="DL43" s="163"/>
      <c r="DM43" s="163"/>
      <c r="DN43" s="163"/>
      <c r="DO43" s="163"/>
    </row>
    <row r="44" spans="1:119" ht="13.5" customHeight="1" thickBot="1">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c r="B46" s="163" t="s">
        <v>196</v>
      </c>
      <c r="C46" s="163"/>
      <c r="D46" s="163"/>
      <c r="E46" s="163" t="s">
        <v>197</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c r="B47" s="163"/>
      <c r="C47" s="163"/>
      <c r="D47" s="163"/>
      <c r="E47" s="163" t="s">
        <v>198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c r="B48" s="163"/>
      <c r="C48" s="163"/>
      <c r="D48" s="163"/>
      <c r="E48" s="163" t="s">
        <v>199</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c r="E49" s="199" t="s">
        <v>200</v>
      </c>
    </row>
    <row r="50" spans="5:5">
      <c r="E50" s="165" t="s">
        <v>201</v>
      </c>
    </row>
    <row r="51" spans="5:5">
      <c r="E51" s="165" t="s">
        <v>202</v>
      </c>
    </row>
    <row r="52" spans="5:5">
      <c r="E52" s="165" t="s">
        <v>203</v>
      </c>
    </row>
    <row r="53" spans="5:5">
      <c r="E53" s="165" t="s">
        <v>204</v>
      </c>
    </row>
    <row r="54" spans="5:5"/>
    <row r="55" spans="5:5"/>
    <row r="56" spans="5:5"/>
    <row r="57" spans="5:5" hidden="1"/>
    <row r="58" spans="5:5" hidden="1"/>
    <row r="59" spans="5:5" hidden="1"/>
  </sheetData>
  <sheetProtection algorithmName="SHA-512" hashValue="Z6VJGcQYZ9lKCxz8Xq53GEHuSyGrwHSm7rcEvsCQvVakJ3DtFzpwTr1YTtH3OlqInoPIDXss+647Z3/Fqjp/sQ==" saltValue="KActbtyAOzjOZBPbKInt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3" customWidth="1"/>
    <col min="96" max="133" width="1.6640625" style="219" customWidth="1"/>
    <col min="134" max="143" width="1.6640625" style="203" customWidth="1"/>
    <col min="144" max="16384" width="0" style="203" hidden="1"/>
  </cols>
  <sheetData>
    <row r="1" spans="2:143" ht="22.5" customHeight="1" thickBo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595" t="s">
        <v>205</v>
      </c>
      <c r="DI1" s="596"/>
      <c r="DJ1" s="596"/>
      <c r="DK1" s="596"/>
      <c r="DL1" s="596"/>
      <c r="DM1" s="596"/>
      <c r="DN1" s="597"/>
      <c r="DO1" s="203"/>
      <c r="DP1" s="595" t="s">
        <v>206</v>
      </c>
      <c r="DQ1" s="596"/>
      <c r="DR1" s="596"/>
      <c r="DS1" s="596"/>
      <c r="DT1" s="596"/>
      <c r="DU1" s="596"/>
      <c r="DV1" s="596"/>
      <c r="DW1" s="596"/>
      <c r="DX1" s="596"/>
      <c r="DY1" s="596"/>
      <c r="DZ1" s="596"/>
      <c r="EA1" s="596"/>
      <c r="EB1" s="596"/>
      <c r="EC1" s="597"/>
      <c r="ED1" s="201"/>
      <c r="EE1" s="201"/>
      <c r="EF1" s="201"/>
      <c r="EG1" s="201"/>
      <c r="EH1" s="201"/>
      <c r="EI1" s="201"/>
      <c r="EJ1" s="201"/>
      <c r="EK1" s="201"/>
      <c r="EL1" s="201"/>
      <c r="EM1" s="201"/>
    </row>
    <row r="2" spans="2:143" ht="22.5" customHeight="1">
      <c r="B2" s="204" t="s">
        <v>207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c r="B3" s="598" t="s">
        <v>208</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8" t="s">
        <v>209</v>
      </c>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600"/>
      <c r="CD3" s="601" t="s">
        <v>210</v>
      </c>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3"/>
    </row>
    <row r="4" spans="2:143" ht="11.25" customHeight="1">
      <c r="B4" s="598" t="s">
        <v>1</v>
      </c>
      <c r="C4" s="599"/>
      <c r="D4" s="599"/>
      <c r="E4" s="599"/>
      <c r="F4" s="599"/>
      <c r="G4" s="599"/>
      <c r="H4" s="599"/>
      <c r="I4" s="599"/>
      <c r="J4" s="599"/>
      <c r="K4" s="599"/>
      <c r="L4" s="599"/>
      <c r="M4" s="599"/>
      <c r="N4" s="599"/>
      <c r="O4" s="599"/>
      <c r="P4" s="599"/>
      <c r="Q4" s="600"/>
      <c r="R4" s="598" t="s">
        <v>211</v>
      </c>
      <c r="S4" s="599"/>
      <c r="T4" s="599"/>
      <c r="U4" s="599"/>
      <c r="V4" s="599"/>
      <c r="W4" s="599"/>
      <c r="X4" s="599"/>
      <c r="Y4" s="600"/>
      <c r="Z4" s="598" t="s">
        <v>212</v>
      </c>
      <c r="AA4" s="599"/>
      <c r="AB4" s="599"/>
      <c r="AC4" s="600"/>
      <c r="AD4" s="598" t="s">
        <v>213</v>
      </c>
      <c r="AE4" s="599"/>
      <c r="AF4" s="599"/>
      <c r="AG4" s="599"/>
      <c r="AH4" s="599"/>
      <c r="AI4" s="599"/>
      <c r="AJ4" s="599"/>
      <c r="AK4" s="600"/>
      <c r="AL4" s="598" t="s">
        <v>212</v>
      </c>
      <c r="AM4" s="599"/>
      <c r="AN4" s="599"/>
      <c r="AO4" s="600"/>
      <c r="AP4" s="604" t="s">
        <v>214</v>
      </c>
      <c r="AQ4" s="604"/>
      <c r="AR4" s="604"/>
      <c r="AS4" s="604"/>
      <c r="AT4" s="604"/>
      <c r="AU4" s="604"/>
      <c r="AV4" s="604"/>
      <c r="AW4" s="604"/>
      <c r="AX4" s="604"/>
      <c r="AY4" s="604"/>
      <c r="AZ4" s="604"/>
      <c r="BA4" s="604"/>
      <c r="BB4" s="604"/>
      <c r="BC4" s="604"/>
      <c r="BD4" s="604"/>
      <c r="BE4" s="604"/>
      <c r="BF4" s="604"/>
      <c r="BG4" s="604" t="s">
        <v>215</v>
      </c>
      <c r="BH4" s="604"/>
      <c r="BI4" s="604"/>
      <c r="BJ4" s="604"/>
      <c r="BK4" s="604"/>
      <c r="BL4" s="604"/>
      <c r="BM4" s="604"/>
      <c r="BN4" s="604"/>
      <c r="BO4" s="604" t="s">
        <v>212</v>
      </c>
      <c r="BP4" s="604"/>
      <c r="BQ4" s="604"/>
      <c r="BR4" s="604"/>
      <c r="BS4" s="604" t="s">
        <v>216</v>
      </c>
      <c r="BT4" s="604"/>
      <c r="BU4" s="604"/>
      <c r="BV4" s="604"/>
      <c r="BW4" s="604"/>
      <c r="BX4" s="604"/>
      <c r="BY4" s="604"/>
      <c r="BZ4" s="604"/>
      <c r="CA4" s="604"/>
      <c r="CB4" s="604"/>
      <c r="CD4" s="601" t="s">
        <v>217</v>
      </c>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3"/>
    </row>
    <row r="5" spans="2:143" s="207" customFormat="1" ht="11.25" customHeight="1">
      <c r="B5" s="605" t="s">
        <v>218</v>
      </c>
      <c r="C5" s="606"/>
      <c r="D5" s="606"/>
      <c r="E5" s="606"/>
      <c r="F5" s="606"/>
      <c r="G5" s="606"/>
      <c r="H5" s="606"/>
      <c r="I5" s="606"/>
      <c r="J5" s="606"/>
      <c r="K5" s="606"/>
      <c r="L5" s="606"/>
      <c r="M5" s="606"/>
      <c r="N5" s="606"/>
      <c r="O5" s="606"/>
      <c r="P5" s="606"/>
      <c r="Q5" s="607"/>
      <c r="R5" s="608">
        <v>293379779</v>
      </c>
      <c r="S5" s="609"/>
      <c r="T5" s="609"/>
      <c r="U5" s="609"/>
      <c r="V5" s="609"/>
      <c r="W5" s="609"/>
      <c r="X5" s="609"/>
      <c r="Y5" s="610"/>
      <c r="Z5" s="611">
        <v>33.799999999999997</v>
      </c>
      <c r="AA5" s="611"/>
      <c r="AB5" s="611"/>
      <c r="AC5" s="611"/>
      <c r="AD5" s="612">
        <v>269914676</v>
      </c>
      <c r="AE5" s="612"/>
      <c r="AF5" s="612"/>
      <c r="AG5" s="612"/>
      <c r="AH5" s="612"/>
      <c r="AI5" s="612"/>
      <c r="AJ5" s="612"/>
      <c r="AK5" s="612"/>
      <c r="AL5" s="613">
        <v>69.900000000000006</v>
      </c>
      <c r="AM5" s="614"/>
      <c r="AN5" s="614"/>
      <c r="AO5" s="615"/>
      <c r="AP5" s="605" t="s">
        <v>219</v>
      </c>
      <c r="AQ5" s="606"/>
      <c r="AR5" s="606"/>
      <c r="AS5" s="606"/>
      <c r="AT5" s="606"/>
      <c r="AU5" s="606"/>
      <c r="AV5" s="606"/>
      <c r="AW5" s="606"/>
      <c r="AX5" s="606"/>
      <c r="AY5" s="606"/>
      <c r="AZ5" s="606"/>
      <c r="BA5" s="606"/>
      <c r="BB5" s="606"/>
      <c r="BC5" s="606"/>
      <c r="BD5" s="606"/>
      <c r="BE5" s="606"/>
      <c r="BF5" s="607"/>
      <c r="BG5" s="619">
        <v>262098437</v>
      </c>
      <c r="BH5" s="620"/>
      <c r="BI5" s="620"/>
      <c r="BJ5" s="620"/>
      <c r="BK5" s="620"/>
      <c r="BL5" s="620"/>
      <c r="BM5" s="620"/>
      <c r="BN5" s="621"/>
      <c r="BO5" s="622">
        <v>89.3</v>
      </c>
      <c r="BP5" s="622"/>
      <c r="BQ5" s="622"/>
      <c r="BR5" s="622"/>
      <c r="BS5" s="623">
        <v>7310397</v>
      </c>
      <c r="BT5" s="623"/>
      <c r="BU5" s="623"/>
      <c r="BV5" s="623"/>
      <c r="BW5" s="623"/>
      <c r="BX5" s="623"/>
      <c r="BY5" s="623"/>
      <c r="BZ5" s="623"/>
      <c r="CA5" s="623"/>
      <c r="CB5" s="627"/>
      <c r="CD5" s="601" t="s">
        <v>214</v>
      </c>
      <c r="CE5" s="602"/>
      <c r="CF5" s="602"/>
      <c r="CG5" s="602"/>
      <c r="CH5" s="602"/>
      <c r="CI5" s="602"/>
      <c r="CJ5" s="602"/>
      <c r="CK5" s="602"/>
      <c r="CL5" s="602"/>
      <c r="CM5" s="602"/>
      <c r="CN5" s="602"/>
      <c r="CO5" s="602"/>
      <c r="CP5" s="602"/>
      <c r="CQ5" s="603"/>
      <c r="CR5" s="601" t="s">
        <v>220</v>
      </c>
      <c r="CS5" s="602"/>
      <c r="CT5" s="602"/>
      <c r="CU5" s="602"/>
      <c r="CV5" s="602"/>
      <c r="CW5" s="602"/>
      <c r="CX5" s="602"/>
      <c r="CY5" s="603"/>
      <c r="CZ5" s="601" t="s">
        <v>212</v>
      </c>
      <c r="DA5" s="602"/>
      <c r="DB5" s="602"/>
      <c r="DC5" s="603"/>
      <c r="DD5" s="601" t="s">
        <v>221</v>
      </c>
      <c r="DE5" s="602"/>
      <c r="DF5" s="602"/>
      <c r="DG5" s="602"/>
      <c r="DH5" s="602"/>
      <c r="DI5" s="602"/>
      <c r="DJ5" s="602"/>
      <c r="DK5" s="602"/>
      <c r="DL5" s="602"/>
      <c r="DM5" s="602"/>
      <c r="DN5" s="602"/>
      <c r="DO5" s="602"/>
      <c r="DP5" s="603"/>
      <c r="DQ5" s="601" t="s">
        <v>222</v>
      </c>
      <c r="DR5" s="602"/>
      <c r="DS5" s="602"/>
      <c r="DT5" s="602"/>
      <c r="DU5" s="602"/>
      <c r="DV5" s="602"/>
      <c r="DW5" s="602"/>
      <c r="DX5" s="602"/>
      <c r="DY5" s="602"/>
      <c r="DZ5" s="602"/>
      <c r="EA5" s="602"/>
      <c r="EB5" s="602"/>
      <c r="EC5" s="603"/>
    </row>
    <row r="6" spans="2:143" ht="11.25" customHeight="1">
      <c r="B6" s="616" t="s">
        <v>223</v>
      </c>
      <c r="C6" s="617"/>
      <c r="D6" s="617"/>
      <c r="E6" s="617"/>
      <c r="F6" s="617"/>
      <c r="G6" s="617"/>
      <c r="H6" s="617"/>
      <c r="I6" s="617"/>
      <c r="J6" s="617"/>
      <c r="K6" s="617"/>
      <c r="L6" s="617"/>
      <c r="M6" s="617"/>
      <c r="N6" s="617"/>
      <c r="O6" s="617"/>
      <c r="P6" s="617"/>
      <c r="Q6" s="618"/>
      <c r="R6" s="619">
        <v>6346476</v>
      </c>
      <c r="S6" s="620"/>
      <c r="T6" s="620"/>
      <c r="U6" s="620"/>
      <c r="V6" s="620"/>
      <c r="W6" s="620"/>
      <c r="X6" s="620"/>
      <c r="Y6" s="621"/>
      <c r="Z6" s="622">
        <v>0.7</v>
      </c>
      <c r="AA6" s="622"/>
      <c r="AB6" s="622"/>
      <c r="AC6" s="622"/>
      <c r="AD6" s="623">
        <v>6346476</v>
      </c>
      <c r="AE6" s="623"/>
      <c r="AF6" s="623"/>
      <c r="AG6" s="623"/>
      <c r="AH6" s="623"/>
      <c r="AI6" s="623"/>
      <c r="AJ6" s="623"/>
      <c r="AK6" s="623"/>
      <c r="AL6" s="624">
        <v>1.6</v>
      </c>
      <c r="AM6" s="625"/>
      <c r="AN6" s="625"/>
      <c r="AO6" s="626"/>
      <c r="AP6" s="616" t="s">
        <v>224</v>
      </c>
      <c r="AQ6" s="617"/>
      <c r="AR6" s="617"/>
      <c r="AS6" s="617"/>
      <c r="AT6" s="617"/>
      <c r="AU6" s="617"/>
      <c r="AV6" s="617"/>
      <c r="AW6" s="617"/>
      <c r="AX6" s="617"/>
      <c r="AY6" s="617"/>
      <c r="AZ6" s="617"/>
      <c r="BA6" s="617"/>
      <c r="BB6" s="617"/>
      <c r="BC6" s="617"/>
      <c r="BD6" s="617"/>
      <c r="BE6" s="617"/>
      <c r="BF6" s="618"/>
      <c r="BG6" s="619">
        <v>262098437</v>
      </c>
      <c r="BH6" s="620"/>
      <c r="BI6" s="620"/>
      <c r="BJ6" s="620"/>
      <c r="BK6" s="620"/>
      <c r="BL6" s="620"/>
      <c r="BM6" s="620"/>
      <c r="BN6" s="621"/>
      <c r="BO6" s="622">
        <v>89.3</v>
      </c>
      <c r="BP6" s="622"/>
      <c r="BQ6" s="622"/>
      <c r="BR6" s="622"/>
      <c r="BS6" s="623">
        <v>7310397</v>
      </c>
      <c r="BT6" s="623"/>
      <c r="BU6" s="623"/>
      <c r="BV6" s="623"/>
      <c r="BW6" s="623"/>
      <c r="BX6" s="623"/>
      <c r="BY6" s="623"/>
      <c r="BZ6" s="623"/>
      <c r="CA6" s="623"/>
      <c r="CB6" s="627"/>
      <c r="CD6" s="630" t="s">
        <v>225</v>
      </c>
      <c r="CE6" s="631"/>
      <c r="CF6" s="631"/>
      <c r="CG6" s="631"/>
      <c r="CH6" s="631"/>
      <c r="CI6" s="631"/>
      <c r="CJ6" s="631"/>
      <c r="CK6" s="631"/>
      <c r="CL6" s="631"/>
      <c r="CM6" s="631"/>
      <c r="CN6" s="631"/>
      <c r="CO6" s="631"/>
      <c r="CP6" s="631"/>
      <c r="CQ6" s="632"/>
      <c r="CR6" s="619">
        <v>1818838</v>
      </c>
      <c r="CS6" s="620"/>
      <c r="CT6" s="620"/>
      <c r="CU6" s="620"/>
      <c r="CV6" s="620"/>
      <c r="CW6" s="620"/>
      <c r="CX6" s="620"/>
      <c r="CY6" s="621"/>
      <c r="CZ6" s="613">
        <v>0.2</v>
      </c>
      <c r="DA6" s="614"/>
      <c r="DB6" s="614"/>
      <c r="DC6" s="633"/>
      <c r="DD6" s="628" t="s">
        <v>226</v>
      </c>
      <c r="DE6" s="620"/>
      <c r="DF6" s="620"/>
      <c r="DG6" s="620"/>
      <c r="DH6" s="620"/>
      <c r="DI6" s="620"/>
      <c r="DJ6" s="620"/>
      <c r="DK6" s="620"/>
      <c r="DL6" s="620"/>
      <c r="DM6" s="620"/>
      <c r="DN6" s="620"/>
      <c r="DO6" s="620"/>
      <c r="DP6" s="621"/>
      <c r="DQ6" s="628">
        <v>1818838</v>
      </c>
      <c r="DR6" s="620"/>
      <c r="DS6" s="620"/>
      <c r="DT6" s="620"/>
      <c r="DU6" s="620"/>
      <c r="DV6" s="620"/>
      <c r="DW6" s="620"/>
      <c r="DX6" s="620"/>
      <c r="DY6" s="620"/>
      <c r="DZ6" s="620"/>
      <c r="EA6" s="620"/>
      <c r="EB6" s="620"/>
      <c r="EC6" s="629"/>
    </row>
    <row r="7" spans="2:143" ht="11.25" customHeight="1">
      <c r="B7" s="616" t="s">
        <v>227</v>
      </c>
      <c r="C7" s="617"/>
      <c r="D7" s="617"/>
      <c r="E7" s="617"/>
      <c r="F7" s="617"/>
      <c r="G7" s="617"/>
      <c r="H7" s="617"/>
      <c r="I7" s="617"/>
      <c r="J7" s="617"/>
      <c r="K7" s="617"/>
      <c r="L7" s="617"/>
      <c r="M7" s="617"/>
      <c r="N7" s="617"/>
      <c r="O7" s="617"/>
      <c r="P7" s="617"/>
      <c r="Q7" s="618"/>
      <c r="R7" s="619">
        <v>401927</v>
      </c>
      <c r="S7" s="620"/>
      <c r="T7" s="620"/>
      <c r="U7" s="620"/>
      <c r="V7" s="620"/>
      <c r="W7" s="620"/>
      <c r="X7" s="620"/>
      <c r="Y7" s="621"/>
      <c r="Z7" s="622">
        <v>0</v>
      </c>
      <c r="AA7" s="622"/>
      <c r="AB7" s="622"/>
      <c r="AC7" s="622"/>
      <c r="AD7" s="623">
        <v>401927</v>
      </c>
      <c r="AE7" s="623"/>
      <c r="AF7" s="623"/>
      <c r="AG7" s="623"/>
      <c r="AH7" s="623"/>
      <c r="AI7" s="623"/>
      <c r="AJ7" s="623"/>
      <c r="AK7" s="623"/>
      <c r="AL7" s="624">
        <v>0.1</v>
      </c>
      <c r="AM7" s="625"/>
      <c r="AN7" s="625"/>
      <c r="AO7" s="626"/>
      <c r="AP7" s="616" t="s">
        <v>228</v>
      </c>
      <c r="AQ7" s="617"/>
      <c r="AR7" s="617"/>
      <c r="AS7" s="617"/>
      <c r="AT7" s="617"/>
      <c r="AU7" s="617"/>
      <c r="AV7" s="617"/>
      <c r="AW7" s="617"/>
      <c r="AX7" s="617"/>
      <c r="AY7" s="617"/>
      <c r="AZ7" s="617"/>
      <c r="BA7" s="617"/>
      <c r="BB7" s="617"/>
      <c r="BC7" s="617"/>
      <c r="BD7" s="617"/>
      <c r="BE7" s="617"/>
      <c r="BF7" s="618"/>
      <c r="BG7" s="619">
        <v>134304549</v>
      </c>
      <c r="BH7" s="620"/>
      <c r="BI7" s="620"/>
      <c r="BJ7" s="620"/>
      <c r="BK7" s="620"/>
      <c r="BL7" s="620"/>
      <c r="BM7" s="620"/>
      <c r="BN7" s="621"/>
      <c r="BO7" s="622">
        <v>45.8</v>
      </c>
      <c r="BP7" s="622"/>
      <c r="BQ7" s="622"/>
      <c r="BR7" s="622"/>
      <c r="BS7" s="623">
        <v>7310397</v>
      </c>
      <c r="BT7" s="623"/>
      <c r="BU7" s="623"/>
      <c r="BV7" s="623"/>
      <c r="BW7" s="623"/>
      <c r="BX7" s="623"/>
      <c r="BY7" s="623"/>
      <c r="BZ7" s="623"/>
      <c r="CA7" s="623"/>
      <c r="CB7" s="627"/>
      <c r="CD7" s="634" t="s">
        <v>229</v>
      </c>
      <c r="CE7" s="635"/>
      <c r="CF7" s="635"/>
      <c r="CG7" s="635"/>
      <c r="CH7" s="635"/>
      <c r="CI7" s="635"/>
      <c r="CJ7" s="635"/>
      <c r="CK7" s="635"/>
      <c r="CL7" s="635"/>
      <c r="CM7" s="635"/>
      <c r="CN7" s="635"/>
      <c r="CO7" s="635"/>
      <c r="CP7" s="635"/>
      <c r="CQ7" s="636"/>
      <c r="CR7" s="619">
        <v>43390151</v>
      </c>
      <c r="CS7" s="620"/>
      <c r="CT7" s="620"/>
      <c r="CU7" s="620"/>
      <c r="CV7" s="620"/>
      <c r="CW7" s="620"/>
      <c r="CX7" s="620"/>
      <c r="CY7" s="621"/>
      <c r="CZ7" s="622">
        <v>5.0999999999999996</v>
      </c>
      <c r="DA7" s="622"/>
      <c r="DB7" s="622"/>
      <c r="DC7" s="622"/>
      <c r="DD7" s="628">
        <v>727783</v>
      </c>
      <c r="DE7" s="620"/>
      <c r="DF7" s="620"/>
      <c r="DG7" s="620"/>
      <c r="DH7" s="620"/>
      <c r="DI7" s="620"/>
      <c r="DJ7" s="620"/>
      <c r="DK7" s="620"/>
      <c r="DL7" s="620"/>
      <c r="DM7" s="620"/>
      <c r="DN7" s="620"/>
      <c r="DO7" s="620"/>
      <c r="DP7" s="621"/>
      <c r="DQ7" s="628">
        <v>35486706</v>
      </c>
      <c r="DR7" s="620"/>
      <c r="DS7" s="620"/>
      <c r="DT7" s="620"/>
      <c r="DU7" s="620"/>
      <c r="DV7" s="620"/>
      <c r="DW7" s="620"/>
      <c r="DX7" s="620"/>
      <c r="DY7" s="620"/>
      <c r="DZ7" s="620"/>
      <c r="EA7" s="620"/>
      <c r="EB7" s="620"/>
      <c r="EC7" s="629"/>
    </row>
    <row r="8" spans="2:143" ht="11.25" customHeight="1">
      <c r="B8" s="616" t="s">
        <v>230</v>
      </c>
      <c r="C8" s="617"/>
      <c r="D8" s="617"/>
      <c r="E8" s="617"/>
      <c r="F8" s="617"/>
      <c r="G8" s="617"/>
      <c r="H8" s="617"/>
      <c r="I8" s="617"/>
      <c r="J8" s="617"/>
      <c r="K8" s="617"/>
      <c r="L8" s="617"/>
      <c r="M8" s="617"/>
      <c r="N8" s="617"/>
      <c r="O8" s="617"/>
      <c r="P8" s="617"/>
      <c r="Q8" s="618"/>
      <c r="R8" s="619">
        <v>1042126</v>
      </c>
      <c r="S8" s="620"/>
      <c r="T8" s="620"/>
      <c r="U8" s="620"/>
      <c r="V8" s="620"/>
      <c r="W8" s="620"/>
      <c r="X8" s="620"/>
      <c r="Y8" s="621"/>
      <c r="Z8" s="622">
        <v>0.1</v>
      </c>
      <c r="AA8" s="622"/>
      <c r="AB8" s="622"/>
      <c r="AC8" s="622"/>
      <c r="AD8" s="623">
        <v>1042126</v>
      </c>
      <c r="AE8" s="623"/>
      <c r="AF8" s="623"/>
      <c r="AG8" s="623"/>
      <c r="AH8" s="623"/>
      <c r="AI8" s="623"/>
      <c r="AJ8" s="623"/>
      <c r="AK8" s="623"/>
      <c r="AL8" s="624">
        <v>0.3</v>
      </c>
      <c r="AM8" s="625"/>
      <c r="AN8" s="625"/>
      <c r="AO8" s="626"/>
      <c r="AP8" s="616" t="s">
        <v>231</v>
      </c>
      <c r="AQ8" s="617"/>
      <c r="AR8" s="617"/>
      <c r="AS8" s="617"/>
      <c r="AT8" s="617"/>
      <c r="AU8" s="617"/>
      <c r="AV8" s="617"/>
      <c r="AW8" s="617"/>
      <c r="AX8" s="617"/>
      <c r="AY8" s="617"/>
      <c r="AZ8" s="617"/>
      <c r="BA8" s="617"/>
      <c r="BB8" s="617"/>
      <c r="BC8" s="617"/>
      <c r="BD8" s="617"/>
      <c r="BE8" s="617"/>
      <c r="BF8" s="618"/>
      <c r="BG8" s="619">
        <v>2491760</v>
      </c>
      <c r="BH8" s="620"/>
      <c r="BI8" s="620"/>
      <c r="BJ8" s="620"/>
      <c r="BK8" s="620"/>
      <c r="BL8" s="620"/>
      <c r="BM8" s="620"/>
      <c r="BN8" s="621"/>
      <c r="BO8" s="622">
        <v>0.8</v>
      </c>
      <c r="BP8" s="622"/>
      <c r="BQ8" s="622"/>
      <c r="BR8" s="622"/>
      <c r="BS8" s="628" t="s">
        <v>226</v>
      </c>
      <c r="BT8" s="620"/>
      <c r="BU8" s="620"/>
      <c r="BV8" s="620"/>
      <c r="BW8" s="620"/>
      <c r="BX8" s="620"/>
      <c r="BY8" s="620"/>
      <c r="BZ8" s="620"/>
      <c r="CA8" s="620"/>
      <c r="CB8" s="629"/>
      <c r="CD8" s="634" t="s">
        <v>232</v>
      </c>
      <c r="CE8" s="635"/>
      <c r="CF8" s="635"/>
      <c r="CG8" s="635"/>
      <c r="CH8" s="635"/>
      <c r="CI8" s="635"/>
      <c r="CJ8" s="635"/>
      <c r="CK8" s="635"/>
      <c r="CL8" s="635"/>
      <c r="CM8" s="635"/>
      <c r="CN8" s="635"/>
      <c r="CO8" s="635"/>
      <c r="CP8" s="635"/>
      <c r="CQ8" s="636"/>
      <c r="CR8" s="619">
        <v>293480592</v>
      </c>
      <c r="CS8" s="620"/>
      <c r="CT8" s="620"/>
      <c r="CU8" s="620"/>
      <c r="CV8" s="620"/>
      <c r="CW8" s="620"/>
      <c r="CX8" s="620"/>
      <c r="CY8" s="621"/>
      <c r="CZ8" s="622">
        <v>34.299999999999997</v>
      </c>
      <c r="DA8" s="622"/>
      <c r="DB8" s="622"/>
      <c r="DC8" s="622"/>
      <c r="DD8" s="628">
        <v>6171712</v>
      </c>
      <c r="DE8" s="620"/>
      <c r="DF8" s="620"/>
      <c r="DG8" s="620"/>
      <c r="DH8" s="620"/>
      <c r="DI8" s="620"/>
      <c r="DJ8" s="620"/>
      <c r="DK8" s="620"/>
      <c r="DL8" s="620"/>
      <c r="DM8" s="620"/>
      <c r="DN8" s="620"/>
      <c r="DO8" s="620"/>
      <c r="DP8" s="621"/>
      <c r="DQ8" s="628">
        <v>125879439</v>
      </c>
      <c r="DR8" s="620"/>
      <c r="DS8" s="620"/>
      <c r="DT8" s="620"/>
      <c r="DU8" s="620"/>
      <c r="DV8" s="620"/>
      <c r="DW8" s="620"/>
      <c r="DX8" s="620"/>
      <c r="DY8" s="620"/>
      <c r="DZ8" s="620"/>
      <c r="EA8" s="620"/>
      <c r="EB8" s="620"/>
      <c r="EC8" s="629"/>
    </row>
    <row r="9" spans="2:143" ht="11.25" customHeight="1">
      <c r="B9" s="616" t="s">
        <v>233</v>
      </c>
      <c r="C9" s="617"/>
      <c r="D9" s="617"/>
      <c r="E9" s="617"/>
      <c r="F9" s="617"/>
      <c r="G9" s="617"/>
      <c r="H9" s="617"/>
      <c r="I9" s="617"/>
      <c r="J9" s="617"/>
      <c r="K9" s="617"/>
      <c r="L9" s="617"/>
      <c r="M9" s="617"/>
      <c r="N9" s="617"/>
      <c r="O9" s="617"/>
      <c r="P9" s="617"/>
      <c r="Q9" s="618"/>
      <c r="R9" s="619">
        <v>1105095</v>
      </c>
      <c r="S9" s="620"/>
      <c r="T9" s="620"/>
      <c r="U9" s="620"/>
      <c r="V9" s="620"/>
      <c r="W9" s="620"/>
      <c r="X9" s="620"/>
      <c r="Y9" s="621"/>
      <c r="Z9" s="622">
        <v>0.1</v>
      </c>
      <c r="AA9" s="622"/>
      <c r="AB9" s="622"/>
      <c r="AC9" s="622"/>
      <c r="AD9" s="623">
        <v>1105095</v>
      </c>
      <c r="AE9" s="623"/>
      <c r="AF9" s="623"/>
      <c r="AG9" s="623"/>
      <c r="AH9" s="623"/>
      <c r="AI9" s="623"/>
      <c r="AJ9" s="623"/>
      <c r="AK9" s="623"/>
      <c r="AL9" s="624">
        <v>0.3</v>
      </c>
      <c r="AM9" s="625"/>
      <c r="AN9" s="625"/>
      <c r="AO9" s="626"/>
      <c r="AP9" s="616" t="s">
        <v>234</v>
      </c>
      <c r="AQ9" s="617"/>
      <c r="AR9" s="617"/>
      <c r="AS9" s="617"/>
      <c r="AT9" s="617"/>
      <c r="AU9" s="617"/>
      <c r="AV9" s="617"/>
      <c r="AW9" s="617"/>
      <c r="AX9" s="617"/>
      <c r="AY9" s="617"/>
      <c r="AZ9" s="617"/>
      <c r="BA9" s="617"/>
      <c r="BB9" s="617"/>
      <c r="BC9" s="617"/>
      <c r="BD9" s="617"/>
      <c r="BE9" s="617"/>
      <c r="BF9" s="618"/>
      <c r="BG9" s="619">
        <v>90848915</v>
      </c>
      <c r="BH9" s="620"/>
      <c r="BI9" s="620"/>
      <c r="BJ9" s="620"/>
      <c r="BK9" s="620"/>
      <c r="BL9" s="620"/>
      <c r="BM9" s="620"/>
      <c r="BN9" s="621"/>
      <c r="BO9" s="622">
        <v>31</v>
      </c>
      <c r="BP9" s="622"/>
      <c r="BQ9" s="622"/>
      <c r="BR9" s="622"/>
      <c r="BS9" s="628" t="s">
        <v>226</v>
      </c>
      <c r="BT9" s="620"/>
      <c r="BU9" s="620"/>
      <c r="BV9" s="620"/>
      <c r="BW9" s="620"/>
      <c r="BX9" s="620"/>
      <c r="BY9" s="620"/>
      <c r="BZ9" s="620"/>
      <c r="CA9" s="620"/>
      <c r="CB9" s="629"/>
      <c r="CD9" s="634" t="s">
        <v>235</v>
      </c>
      <c r="CE9" s="635"/>
      <c r="CF9" s="635"/>
      <c r="CG9" s="635"/>
      <c r="CH9" s="635"/>
      <c r="CI9" s="635"/>
      <c r="CJ9" s="635"/>
      <c r="CK9" s="635"/>
      <c r="CL9" s="635"/>
      <c r="CM9" s="635"/>
      <c r="CN9" s="635"/>
      <c r="CO9" s="635"/>
      <c r="CP9" s="635"/>
      <c r="CQ9" s="636"/>
      <c r="CR9" s="619">
        <v>47074325</v>
      </c>
      <c r="CS9" s="620"/>
      <c r="CT9" s="620"/>
      <c r="CU9" s="620"/>
      <c r="CV9" s="620"/>
      <c r="CW9" s="620"/>
      <c r="CX9" s="620"/>
      <c r="CY9" s="621"/>
      <c r="CZ9" s="622">
        <v>5.5</v>
      </c>
      <c r="DA9" s="622"/>
      <c r="DB9" s="622"/>
      <c r="DC9" s="622"/>
      <c r="DD9" s="628">
        <v>2870832</v>
      </c>
      <c r="DE9" s="620"/>
      <c r="DF9" s="620"/>
      <c r="DG9" s="620"/>
      <c r="DH9" s="620"/>
      <c r="DI9" s="620"/>
      <c r="DJ9" s="620"/>
      <c r="DK9" s="620"/>
      <c r="DL9" s="620"/>
      <c r="DM9" s="620"/>
      <c r="DN9" s="620"/>
      <c r="DO9" s="620"/>
      <c r="DP9" s="621"/>
      <c r="DQ9" s="628">
        <v>33661469</v>
      </c>
      <c r="DR9" s="620"/>
      <c r="DS9" s="620"/>
      <c r="DT9" s="620"/>
      <c r="DU9" s="620"/>
      <c r="DV9" s="620"/>
      <c r="DW9" s="620"/>
      <c r="DX9" s="620"/>
      <c r="DY9" s="620"/>
      <c r="DZ9" s="620"/>
      <c r="EA9" s="620"/>
      <c r="EB9" s="620"/>
      <c r="EC9" s="629"/>
    </row>
    <row r="10" spans="2:143" ht="11.25" customHeight="1">
      <c r="B10" s="616" t="s">
        <v>236</v>
      </c>
      <c r="C10" s="617"/>
      <c r="D10" s="617"/>
      <c r="E10" s="617"/>
      <c r="F10" s="617"/>
      <c r="G10" s="617"/>
      <c r="H10" s="617"/>
      <c r="I10" s="617"/>
      <c r="J10" s="617"/>
      <c r="K10" s="617"/>
      <c r="L10" s="617"/>
      <c r="M10" s="617"/>
      <c r="N10" s="617"/>
      <c r="O10" s="617"/>
      <c r="P10" s="617"/>
      <c r="Q10" s="618"/>
      <c r="R10" s="619">
        <v>267368</v>
      </c>
      <c r="S10" s="620"/>
      <c r="T10" s="620"/>
      <c r="U10" s="620"/>
      <c r="V10" s="620"/>
      <c r="W10" s="620"/>
      <c r="X10" s="620"/>
      <c r="Y10" s="621"/>
      <c r="Z10" s="622">
        <v>0</v>
      </c>
      <c r="AA10" s="622"/>
      <c r="AB10" s="622"/>
      <c r="AC10" s="622"/>
      <c r="AD10" s="623">
        <v>267368</v>
      </c>
      <c r="AE10" s="623"/>
      <c r="AF10" s="623"/>
      <c r="AG10" s="623"/>
      <c r="AH10" s="623"/>
      <c r="AI10" s="623"/>
      <c r="AJ10" s="623"/>
      <c r="AK10" s="623"/>
      <c r="AL10" s="624">
        <v>0.1</v>
      </c>
      <c r="AM10" s="625"/>
      <c r="AN10" s="625"/>
      <c r="AO10" s="626"/>
      <c r="AP10" s="616" t="s">
        <v>237</v>
      </c>
      <c r="AQ10" s="617"/>
      <c r="AR10" s="617"/>
      <c r="AS10" s="617"/>
      <c r="AT10" s="617"/>
      <c r="AU10" s="617"/>
      <c r="AV10" s="617"/>
      <c r="AW10" s="617"/>
      <c r="AX10" s="617"/>
      <c r="AY10" s="617"/>
      <c r="AZ10" s="617"/>
      <c r="BA10" s="617"/>
      <c r="BB10" s="617"/>
      <c r="BC10" s="617"/>
      <c r="BD10" s="617"/>
      <c r="BE10" s="617"/>
      <c r="BF10" s="618"/>
      <c r="BG10" s="619">
        <v>8741121</v>
      </c>
      <c r="BH10" s="620"/>
      <c r="BI10" s="620"/>
      <c r="BJ10" s="620"/>
      <c r="BK10" s="620"/>
      <c r="BL10" s="620"/>
      <c r="BM10" s="620"/>
      <c r="BN10" s="621"/>
      <c r="BO10" s="622">
        <v>3</v>
      </c>
      <c r="BP10" s="622"/>
      <c r="BQ10" s="622"/>
      <c r="BR10" s="622"/>
      <c r="BS10" s="628">
        <v>1107725</v>
      </c>
      <c r="BT10" s="620"/>
      <c r="BU10" s="620"/>
      <c r="BV10" s="620"/>
      <c r="BW10" s="620"/>
      <c r="BX10" s="620"/>
      <c r="BY10" s="620"/>
      <c r="BZ10" s="620"/>
      <c r="CA10" s="620"/>
      <c r="CB10" s="629"/>
      <c r="CD10" s="634" t="s">
        <v>238</v>
      </c>
      <c r="CE10" s="635"/>
      <c r="CF10" s="635"/>
      <c r="CG10" s="635"/>
      <c r="CH10" s="635"/>
      <c r="CI10" s="635"/>
      <c r="CJ10" s="635"/>
      <c r="CK10" s="635"/>
      <c r="CL10" s="635"/>
      <c r="CM10" s="635"/>
      <c r="CN10" s="635"/>
      <c r="CO10" s="635"/>
      <c r="CP10" s="635"/>
      <c r="CQ10" s="636"/>
      <c r="CR10" s="619">
        <v>126559</v>
      </c>
      <c r="CS10" s="620"/>
      <c r="CT10" s="620"/>
      <c r="CU10" s="620"/>
      <c r="CV10" s="620"/>
      <c r="CW10" s="620"/>
      <c r="CX10" s="620"/>
      <c r="CY10" s="621"/>
      <c r="CZ10" s="622">
        <v>0</v>
      </c>
      <c r="DA10" s="622"/>
      <c r="DB10" s="622"/>
      <c r="DC10" s="622"/>
      <c r="DD10" s="628" t="s">
        <v>226</v>
      </c>
      <c r="DE10" s="620"/>
      <c r="DF10" s="620"/>
      <c r="DG10" s="620"/>
      <c r="DH10" s="620"/>
      <c r="DI10" s="620"/>
      <c r="DJ10" s="620"/>
      <c r="DK10" s="620"/>
      <c r="DL10" s="620"/>
      <c r="DM10" s="620"/>
      <c r="DN10" s="620"/>
      <c r="DO10" s="620"/>
      <c r="DP10" s="621"/>
      <c r="DQ10" s="628">
        <v>125959</v>
      </c>
      <c r="DR10" s="620"/>
      <c r="DS10" s="620"/>
      <c r="DT10" s="620"/>
      <c r="DU10" s="620"/>
      <c r="DV10" s="620"/>
      <c r="DW10" s="620"/>
      <c r="DX10" s="620"/>
      <c r="DY10" s="620"/>
      <c r="DZ10" s="620"/>
      <c r="EA10" s="620"/>
      <c r="EB10" s="620"/>
      <c r="EC10" s="629"/>
    </row>
    <row r="11" spans="2:143" ht="11.25" customHeight="1">
      <c r="B11" s="616" t="s">
        <v>239</v>
      </c>
      <c r="C11" s="617"/>
      <c r="D11" s="617"/>
      <c r="E11" s="617"/>
      <c r="F11" s="617"/>
      <c r="G11" s="617"/>
      <c r="H11" s="617"/>
      <c r="I11" s="617"/>
      <c r="J11" s="617"/>
      <c r="K11" s="617"/>
      <c r="L11" s="617"/>
      <c r="M11" s="617"/>
      <c r="N11" s="617"/>
      <c r="O11" s="617"/>
      <c r="P11" s="617"/>
      <c r="Q11" s="618"/>
      <c r="R11" s="619">
        <v>29436087</v>
      </c>
      <c r="S11" s="620"/>
      <c r="T11" s="620"/>
      <c r="U11" s="620"/>
      <c r="V11" s="620"/>
      <c r="W11" s="620"/>
      <c r="X11" s="620"/>
      <c r="Y11" s="621"/>
      <c r="Z11" s="622">
        <v>3.4</v>
      </c>
      <c r="AA11" s="622"/>
      <c r="AB11" s="622"/>
      <c r="AC11" s="622"/>
      <c r="AD11" s="623">
        <v>29436087</v>
      </c>
      <c r="AE11" s="623"/>
      <c r="AF11" s="623"/>
      <c r="AG11" s="623"/>
      <c r="AH11" s="623"/>
      <c r="AI11" s="623"/>
      <c r="AJ11" s="623"/>
      <c r="AK11" s="623"/>
      <c r="AL11" s="624">
        <v>7.6</v>
      </c>
      <c r="AM11" s="625"/>
      <c r="AN11" s="625"/>
      <c r="AO11" s="626"/>
      <c r="AP11" s="616" t="s">
        <v>240</v>
      </c>
      <c r="AQ11" s="617"/>
      <c r="AR11" s="617"/>
      <c r="AS11" s="617"/>
      <c r="AT11" s="617"/>
      <c r="AU11" s="617"/>
      <c r="AV11" s="617"/>
      <c r="AW11" s="617"/>
      <c r="AX11" s="617"/>
      <c r="AY11" s="617"/>
      <c r="AZ11" s="617"/>
      <c r="BA11" s="617"/>
      <c r="BB11" s="617"/>
      <c r="BC11" s="617"/>
      <c r="BD11" s="617"/>
      <c r="BE11" s="617"/>
      <c r="BF11" s="618"/>
      <c r="BG11" s="619">
        <v>32222753</v>
      </c>
      <c r="BH11" s="620"/>
      <c r="BI11" s="620"/>
      <c r="BJ11" s="620"/>
      <c r="BK11" s="620"/>
      <c r="BL11" s="620"/>
      <c r="BM11" s="620"/>
      <c r="BN11" s="621"/>
      <c r="BO11" s="622">
        <v>11</v>
      </c>
      <c r="BP11" s="622"/>
      <c r="BQ11" s="622"/>
      <c r="BR11" s="622"/>
      <c r="BS11" s="628">
        <v>6202672</v>
      </c>
      <c r="BT11" s="620"/>
      <c r="BU11" s="620"/>
      <c r="BV11" s="620"/>
      <c r="BW11" s="620"/>
      <c r="BX11" s="620"/>
      <c r="BY11" s="620"/>
      <c r="BZ11" s="620"/>
      <c r="CA11" s="620"/>
      <c r="CB11" s="629"/>
      <c r="CD11" s="634" t="s">
        <v>241</v>
      </c>
      <c r="CE11" s="635"/>
      <c r="CF11" s="635"/>
      <c r="CG11" s="635"/>
      <c r="CH11" s="635"/>
      <c r="CI11" s="635"/>
      <c r="CJ11" s="635"/>
      <c r="CK11" s="635"/>
      <c r="CL11" s="635"/>
      <c r="CM11" s="635"/>
      <c r="CN11" s="635"/>
      <c r="CO11" s="635"/>
      <c r="CP11" s="635"/>
      <c r="CQ11" s="636"/>
      <c r="CR11" s="619">
        <v>3852363</v>
      </c>
      <c r="CS11" s="620"/>
      <c r="CT11" s="620"/>
      <c r="CU11" s="620"/>
      <c r="CV11" s="620"/>
      <c r="CW11" s="620"/>
      <c r="CX11" s="620"/>
      <c r="CY11" s="621"/>
      <c r="CZ11" s="622">
        <v>0.5</v>
      </c>
      <c r="DA11" s="622"/>
      <c r="DB11" s="622"/>
      <c r="DC11" s="622"/>
      <c r="DD11" s="628">
        <v>1091414</v>
      </c>
      <c r="DE11" s="620"/>
      <c r="DF11" s="620"/>
      <c r="DG11" s="620"/>
      <c r="DH11" s="620"/>
      <c r="DI11" s="620"/>
      <c r="DJ11" s="620"/>
      <c r="DK11" s="620"/>
      <c r="DL11" s="620"/>
      <c r="DM11" s="620"/>
      <c r="DN11" s="620"/>
      <c r="DO11" s="620"/>
      <c r="DP11" s="621"/>
      <c r="DQ11" s="628">
        <v>2143864</v>
      </c>
      <c r="DR11" s="620"/>
      <c r="DS11" s="620"/>
      <c r="DT11" s="620"/>
      <c r="DU11" s="620"/>
      <c r="DV11" s="620"/>
      <c r="DW11" s="620"/>
      <c r="DX11" s="620"/>
      <c r="DY11" s="620"/>
      <c r="DZ11" s="620"/>
      <c r="EA11" s="620"/>
      <c r="EB11" s="620"/>
      <c r="EC11" s="629"/>
    </row>
    <row r="12" spans="2:143" ht="11.25" customHeight="1">
      <c r="B12" s="616" t="s">
        <v>242</v>
      </c>
      <c r="C12" s="617"/>
      <c r="D12" s="617"/>
      <c r="E12" s="617"/>
      <c r="F12" s="617"/>
      <c r="G12" s="617"/>
      <c r="H12" s="617"/>
      <c r="I12" s="617"/>
      <c r="J12" s="617"/>
      <c r="K12" s="617"/>
      <c r="L12" s="617"/>
      <c r="M12" s="617"/>
      <c r="N12" s="617"/>
      <c r="O12" s="617"/>
      <c r="P12" s="617"/>
      <c r="Q12" s="618"/>
      <c r="R12" s="619">
        <v>29929838</v>
      </c>
      <c r="S12" s="620"/>
      <c r="T12" s="620"/>
      <c r="U12" s="620"/>
      <c r="V12" s="620"/>
      <c r="W12" s="620"/>
      <c r="X12" s="620"/>
      <c r="Y12" s="621"/>
      <c r="Z12" s="622">
        <v>3.4</v>
      </c>
      <c r="AA12" s="622"/>
      <c r="AB12" s="622"/>
      <c r="AC12" s="622"/>
      <c r="AD12" s="623">
        <v>29929838</v>
      </c>
      <c r="AE12" s="623"/>
      <c r="AF12" s="623"/>
      <c r="AG12" s="623"/>
      <c r="AH12" s="623"/>
      <c r="AI12" s="623"/>
      <c r="AJ12" s="623"/>
      <c r="AK12" s="623"/>
      <c r="AL12" s="624">
        <v>7.7</v>
      </c>
      <c r="AM12" s="625"/>
      <c r="AN12" s="625"/>
      <c r="AO12" s="626"/>
      <c r="AP12" s="616" t="s">
        <v>243</v>
      </c>
      <c r="AQ12" s="617"/>
      <c r="AR12" s="617"/>
      <c r="AS12" s="617"/>
      <c r="AT12" s="617"/>
      <c r="AU12" s="617"/>
      <c r="AV12" s="617"/>
      <c r="AW12" s="617"/>
      <c r="AX12" s="617"/>
      <c r="AY12" s="617"/>
      <c r="AZ12" s="617"/>
      <c r="BA12" s="617"/>
      <c r="BB12" s="617"/>
      <c r="BC12" s="617"/>
      <c r="BD12" s="617"/>
      <c r="BE12" s="617"/>
      <c r="BF12" s="618"/>
      <c r="BG12" s="619">
        <v>113935036</v>
      </c>
      <c r="BH12" s="620"/>
      <c r="BI12" s="620"/>
      <c r="BJ12" s="620"/>
      <c r="BK12" s="620"/>
      <c r="BL12" s="620"/>
      <c r="BM12" s="620"/>
      <c r="BN12" s="621"/>
      <c r="BO12" s="622">
        <v>38.799999999999997</v>
      </c>
      <c r="BP12" s="622"/>
      <c r="BQ12" s="622"/>
      <c r="BR12" s="622"/>
      <c r="BS12" s="628" t="s">
        <v>176</v>
      </c>
      <c r="BT12" s="620"/>
      <c r="BU12" s="620"/>
      <c r="BV12" s="620"/>
      <c r="BW12" s="620"/>
      <c r="BX12" s="620"/>
      <c r="BY12" s="620"/>
      <c r="BZ12" s="620"/>
      <c r="CA12" s="620"/>
      <c r="CB12" s="629"/>
      <c r="CD12" s="634" t="s">
        <v>244</v>
      </c>
      <c r="CE12" s="635"/>
      <c r="CF12" s="635"/>
      <c r="CG12" s="635"/>
      <c r="CH12" s="635"/>
      <c r="CI12" s="635"/>
      <c r="CJ12" s="635"/>
      <c r="CK12" s="635"/>
      <c r="CL12" s="635"/>
      <c r="CM12" s="635"/>
      <c r="CN12" s="635"/>
      <c r="CO12" s="635"/>
      <c r="CP12" s="635"/>
      <c r="CQ12" s="636"/>
      <c r="CR12" s="619">
        <v>87082771</v>
      </c>
      <c r="CS12" s="620"/>
      <c r="CT12" s="620"/>
      <c r="CU12" s="620"/>
      <c r="CV12" s="620"/>
      <c r="CW12" s="620"/>
      <c r="CX12" s="620"/>
      <c r="CY12" s="621"/>
      <c r="CZ12" s="622">
        <v>10.199999999999999</v>
      </c>
      <c r="DA12" s="622"/>
      <c r="DB12" s="622"/>
      <c r="DC12" s="622"/>
      <c r="DD12" s="628">
        <v>873887</v>
      </c>
      <c r="DE12" s="620"/>
      <c r="DF12" s="620"/>
      <c r="DG12" s="620"/>
      <c r="DH12" s="620"/>
      <c r="DI12" s="620"/>
      <c r="DJ12" s="620"/>
      <c r="DK12" s="620"/>
      <c r="DL12" s="620"/>
      <c r="DM12" s="620"/>
      <c r="DN12" s="620"/>
      <c r="DO12" s="620"/>
      <c r="DP12" s="621"/>
      <c r="DQ12" s="628">
        <v>9846584</v>
      </c>
      <c r="DR12" s="620"/>
      <c r="DS12" s="620"/>
      <c r="DT12" s="620"/>
      <c r="DU12" s="620"/>
      <c r="DV12" s="620"/>
      <c r="DW12" s="620"/>
      <c r="DX12" s="620"/>
      <c r="DY12" s="620"/>
      <c r="DZ12" s="620"/>
      <c r="EA12" s="620"/>
      <c r="EB12" s="620"/>
      <c r="EC12" s="629"/>
    </row>
    <row r="13" spans="2:143" ht="11.25" customHeight="1">
      <c r="B13" s="616" t="s">
        <v>245</v>
      </c>
      <c r="C13" s="617"/>
      <c r="D13" s="617"/>
      <c r="E13" s="617"/>
      <c r="F13" s="617"/>
      <c r="G13" s="617"/>
      <c r="H13" s="617"/>
      <c r="I13" s="617"/>
      <c r="J13" s="617"/>
      <c r="K13" s="617"/>
      <c r="L13" s="617"/>
      <c r="M13" s="617"/>
      <c r="N13" s="617"/>
      <c r="O13" s="617"/>
      <c r="P13" s="617"/>
      <c r="Q13" s="618"/>
      <c r="R13" s="619">
        <v>38661</v>
      </c>
      <c r="S13" s="620"/>
      <c r="T13" s="620"/>
      <c r="U13" s="620"/>
      <c r="V13" s="620"/>
      <c r="W13" s="620"/>
      <c r="X13" s="620"/>
      <c r="Y13" s="621"/>
      <c r="Z13" s="622">
        <v>0</v>
      </c>
      <c r="AA13" s="622"/>
      <c r="AB13" s="622"/>
      <c r="AC13" s="622"/>
      <c r="AD13" s="623">
        <v>38661</v>
      </c>
      <c r="AE13" s="623"/>
      <c r="AF13" s="623"/>
      <c r="AG13" s="623"/>
      <c r="AH13" s="623"/>
      <c r="AI13" s="623"/>
      <c r="AJ13" s="623"/>
      <c r="AK13" s="623"/>
      <c r="AL13" s="624">
        <v>0</v>
      </c>
      <c r="AM13" s="625"/>
      <c r="AN13" s="625"/>
      <c r="AO13" s="626"/>
      <c r="AP13" s="616" t="s">
        <v>246</v>
      </c>
      <c r="AQ13" s="617"/>
      <c r="AR13" s="617"/>
      <c r="AS13" s="617"/>
      <c r="AT13" s="617"/>
      <c r="AU13" s="617"/>
      <c r="AV13" s="617"/>
      <c r="AW13" s="617"/>
      <c r="AX13" s="617"/>
      <c r="AY13" s="617"/>
      <c r="AZ13" s="617"/>
      <c r="BA13" s="617"/>
      <c r="BB13" s="617"/>
      <c r="BC13" s="617"/>
      <c r="BD13" s="617"/>
      <c r="BE13" s="617"/>
      <c r="BF13" s="618"/>
      <c r="BG13" s="619">
        <v>113097412</v>
      </c>
      <c r="BH13" s="620"/>
      <c r="BI13" s="620"/>
      <c r="BJ13" s="620"/>
      <c r="BK13" s="620"/>
      <c r="BL13" s="620"/>
      <c r="BM13" s="620"/>
      <c r="BN13" s="621"/>
      <c r="BO13" s="622">
        <v>38.5</v>
      </c>
      <c r="BP13" s="622"/>
      <c r="BQ13" s="622"/>
      <c r="BR13" s="622"/>
      <c r="BS13" s="628" t="s">
        <v>226</v>
      </c>
      <c r="BT13" s="620"/>
      <c r="BU13" s="620"/>
      <c r="BV13" s="620"/>
      <c r="BW13" s="620"/>
      <c r="BX13" s="620"/>
      <c r="BY13" s="620"/>
      <c r="BZ13" s="620"/>
      <c r="CA13" s="620"/>
      <c r="CB13" s="629"/>
      <c r="CD13" s="634" t="s">
        <v>247</v>
      </c>
      <c r="CE13" s="635"/>
      <c r="CF13" s="635"/>
      <c r="CG13" s="635"/>
      <c r="CH13" s="635"/>
      <c r="CI13" s="635"/>
      <c r="CJ13" s="635"/>
      <c r="CK13" s="635"/>
      <c r="CL13" s="635"/>
      <c r="CM13" s="635"/>
      <c r="CN13" s="635"/>
      <c r="CO13" s="635"/>
      <c r="CP13" s="635"/>
      <c r="CQ13" s="636"/>
      <c r="CR13" s="619">
        <v>96365855</v>
      </c>
      <c r="CS13" s="620"/>
      <c r="CT13" s="620"/>
      <c r="CU13" s="620"/>
      <c r="CV13" s="620"/>
      <c r="CW13" s="620"/>
      <c r="CX13" s="620"/>
      <c r="CY13" s="621"/>
      <c r="CZ13" s="622">
        <v>11.3</v>
      </c>
      <c r="DA13" s="622"/>
      <c r="DB13" s="622"/>
      <c r="DC13" s="622"/>
      <c r="DD13" s="628">
        <v>50686652</v>
      </c>
      <c r="DE13" s="620"/>
      <c r="DF13" s="620"/>
      <c r="DG13" s="620"/>
      <c r="DH13" s="620"/>
      <c r="DI13" s="620"/>
      <c r="DJ13" s="620"/>
      <c r="DK13" s="620"/>
      <c r="DL13" s="620"/>
      <c r="DM13" s="620"/>
      <c r="DN13" s="620"/>
      <c r="DO13" s="620"/>
      <c r="DP13" s="621"/>
      <c r="DQ13" s="628">
        <v>48019348</v>
      </c>
      <c r="DR13" s="620"/>
      <c r="DS13" s="620"/>
      <c r="DT13" s="620"/>
      <c r="DU13" s="620"/>
      <c r="DV13" s="620"/>
      <c r="DW13" s="620"/>
      <c r="DX13" s="620"/>
      <c r="DY13" s="620"/>
      <c r="DZ13" s="620"/>
      <c r="EA13" s="620"/>
      <c r="EB13" s="620"/>
      <c r="EC13" s="629"/>
    </row>
    <row r="14" spans="2:143" ht="11.25" customHeight="1">
      <c r="B14" s="616" t="s">
        <v>248</v>
      </c>
      <c r="C14" s="617"/>
      <c r="D14" s="617"/>
      <c r="E14" s="617"/>
      <c r="F14" s="617"/>
      <c r="G14" s="617"/>
      <c r="H14" s="617"/>
      <c r="I14" s="617"/>
      <c r="J14" s="617"/>
      <c r="K14" s="617"/>
      <c r="L14" s="617"/>
      <c r="M14" s="617"/>
      <c r="N14" s="617"/>
      <c r="O14" s="617"/>
      <c r="P14" s="617"/>
      <c r="Q14" s="618"/>
      <c r="R14" s="619" t="s">
        <v>176</v>
      </c>
      <c r="S14" s="620"/>
      <c r="T14" s="620"/>
      <c r="U14" s="620"/>
      <c r="V14" s="620"/>
      <c r="W14" s="620"/>
      <c r="X14" s="620"/>
      <c r="Y14" s="621"/>
      <c r="Z14" s="622" t="s">
        <v>226</v>
      </c>
      <c r="AA14" s="622"/>
      <c r="AB14" s="622"/>
      <c r="AC14" s="622"/>
      <c r="AD14" s="623" t="s">
        <v>226</v>
      </c>
      <c r="AE14" s="623"/>
      <c r="AF14" s="623"/>
      <c r="AG14" s="623"/>
      <c r="AH14" s="623"/>
      <c r="AI14" s="623"/>
      <c r="AJ14" s="623"/>
      <c r="AK14" s="623"/>
      <c r="AL14" s="624" t="s">
        <v>176</v>
      </c>
      <c r="AM14" s="625"/>
      <c r="AN14" s="625"/>
      <c r="AO14" s="626"/>
      <c r="AP14" s="616" t="s">
        <v>249</v>
      </c>
      <c r="AQ14" s="617"/>
      <c r="AR14" s="617"/>
      <c r="AS14" s="617"/>
      <c r="AT14" s="617"/>
      <c r="AU14" s="617"/>
      <c r="AV14" s="617"/>
      <c r="AW14" s="617"/>
      <c r="AX14" s="617"/>
      <c r="AY14" s="617"/>
      <c r="AZ14" s="617"/>
      <c r="BA14" s="617"/>
      <c r="BB14" s="617"/>
      <c r="BC14" s="617"/>
      <c r="BD14" s="617"/>
      <c r="BE14" s="617"/>
      <c r="BF14" s="618"/>
      <c r="BG14" s="619">
        <v>1766801</v>
      </c>
      <c r="BH14" s="620"/>
      <c r="BI14" s="620"/>
      <c r="BJ14" s="620"/>
      <c r="BK14" s="620"/>
      <c r="BL14" s="620"/>
      <c r="BM14" s="620"/>
      <c r="BN14" s="621"/>
      <c r="BO14" s="622">
        <v>0.6</v>
      </c>
      <c r="BP14" s="622"/>
      <c r="BQ14" s="622"/>
      <c r="BR14" s="622"/>
      <c r="BS14" s="628" t="s">
        <v>226</v>
      </c>
      <c r="BT14" s="620"/>
      <c r="BU14" s="620"/>
      <c r="BV14" s="620"/>
      <c r="BW14" s="620"/>
      <c r="BX14" s="620"/>
      <c r="BY14" s="620"/>
      <c r="BZ14" s="620"/>
      <c r="CA14" s="620"/>
      <c r="CB14" s="629"/>
      <c r="CD14" s="634" t="s">
        <v>250</v>
      </c>
      <c r="CE14" s="635"/>
      <c r="CF14" s="635"/>
      <c r="CG14" s="635"/>
      <c r="CH14" s="635"/>
      <c r="CI14" s="635"/>
      <c r="CJ14" s="635"/>
      <c r="CK14" s="635"/>
      <c r="CL14" s="635"/>
      <c r="CM14" s="635"/>
      <c r="CN14" s="635"/>
      <c r="CO14" s="635"/>
      <c r="CP14" s="635"/>
      <c r="CQ14" s="636"/>
      <c r="CR14" s="619">
        <v>20428860</v>
      </c>
      <c r="CS14" s="620"/>
      <c r="CT14" s="620"/>
      <c r="CU14" s="620"/>
      <c r="CV14" s="620"/>
      <c r="CW14" s="620"/>
      <c r="CX14" s="620"/>
      <c r="CY14" s="621"/>
      <c r="CZ14" s="622">
        <v>2.4</v>
      </c>
      <c r="DA14" s="622"/>
      <c r="DB14" s="622"/>
      <c r="DC14" s="622"/>
      <c r="DD14" s="628">
        <v>8189656</v>
      </c>
      <c r="DE14" s="620"/>
      <c r="DF14" s="620"/>
      <c r="DG14" s="620"/>
      <c r="DH14" s="620"/>
      <c r="DI14" s="620"/>
      <c r="DJ14" s="620"/>
      <c r="DK14" s="620"/>
      <c r="DL14" s="620"/>
      <c r="DM14" s="620"/>
      <c r="DN14" s="620"/>
      <c r="DO14" s="620"/>
      <c r="DP14" s="621"/>
      <c r="DQ14" s="628">
        <v>12468525</v>
      </c>
      <c r="DR14" s="620"/>
      <c r="DS14" s="620"/>
      <c r="DT14" s="620"/>
      <c r="DU14" s="620"/>
      <c r="DV14" s="620"/>
      <c r="DW14" s="620"/>
      <c r="DX14" s="620"/>
      <c r="DY14" s="620"/>
      <c r="DZ14" s="620"/>
      <c r="EA14" s="620"/>
      <c r="EB14" s="620"/>
      <c r="EC14" s="629"/>
    </row>
    <row r="15" spans="2:143" ht="11.25" customHeight="1">
      <c r="B15" s="616" t="s">
        <v>251</v>
      </c>
      <c r="C15" s="617"/>
      <c r="D15" s="617"/>
      <c r="E15" s="617"/>
      <c r="F15" s="617"/>
      <c r="G15" s="617"/>
      <c r="H15" s="617"/>
      <c r="I15" s="617"/>
      <c r="J15" s="617"/>
      <c r="K15" s="617"/>
      <c r="L15" s="617"/>
      <c r="M15" s="617"/>
      <c r="N15" s="617"/>
      <c r="O15" s="617"/>
      <c r="P15" s="617"/>
      <c r="Q15" s="618"/>
      <c r="R15" s="619">
        <v>1322301</v>
      </c>
      <c r="S15" s="620"/>
      <c r="T15" s="620"/>
      <c r="U15" s="620"/>
      <c r="V15" s="620"/>
      <c r="W15" s="620"/>
      <c r="X15" s="620"/>
      <c r="Y15" s="621"/>
      <c r="Z15" s="622">
        <v>0.2</v>
      </c>
      <c r="AA15" s="622"/>
      <c r="AB15" s="622"/>
      <c r="AC15" s="622"/>
      <c r="AD15" s="623">
        <v>1322301</v>
      </c>
      <c r="AE15" s="623"/>
      <c r="AF15" s="623"/>
      <c r="AG15" s="623"/>
      <c r="AH15" s="623"/>
      <c r="AI15" s="623"/>
      <c r="AJ15" s="623"/>
      <c r="AK15" s="623"/>
      <c r="AL15" s="624">
        <v>0.3</v>
      </c>
      <c r="AM15" s="625"/>
      <c r="AN15" s="625"/>
      <c r="AO15" s="626"/>
      <c r="AP15" s="616" t="s">
        <v>252</v>
      </c>
      <c r="AQ15" s="617"/>
      <c r="AR15" s="617"/>
      <c r="AS15" s="617"/>
      <c r="AT15" s="617"/>
      <c r="AU15" s="617"/>
      <c r="AV15" s="617"/>
      <c r="AW15" s="617"/>
      <c r="AX15" s="617"/>
      <c r="AY15" s="617"/>
      <c r="AZ15" s="617"/>
      <c r="BA15" s="617"/>
      <c r="BB15" s="617"/>
      <c r="BC15" s="617"/>
      <c r="BD15" s="617"/>
      <c r="BE15" s="617"/>
      <c r="BF15" s="618"/>
      <c r="BG15" s="619">
        <v>12092051</v>
      </c>
      <c r="BH15" s="620"/>
      <c r="BI15" s="620"/>
      <c r="BJ15" s="620"/>
      <c r="BK15" s="620"/>
      <c r="BL15" s="620"/>
      <c r="BM15" s="620"/>
      <c r="BN15" s="621"/>
      <c r="BO15" s="622">
        <v>4.0999999999999996</v>
      </c>
      <c r="BP15" s="622"/>
      <c r="BQ15" s="622"/>
      <c r="BR15" s="622"/>
      <c r="BS15" s="628" t="s">
        <v>226</v>
      </c>
      <c r="BT15" s="620"/>
      <c r="BU15" s="620"/>
      <c r="BV15" s="620"/>
      <c r="BW15" s="620"/>
      <c r="BX15" s="620"/>
      <c r="BY15" s="620"/>
      <c r="BZ15" s="620"/>
      <c r="CA15" s="620"/>
      <c r="CB15" s="629"/>
      <c r="CD15" s="634" t="s">
        <v>253</v>
      </c>
      <c r="CE15" s="635"/>
      <c r="CF15" s="635"/>
      <c r="CG15" s="635"/>
      <c r="CH15" s="635"/>
      <c r="CI15" s="635"/>
      <c r="CJ15" s="635"/>
      <c r="CK15" s="635"/>
      <c r="CL15" s="635"/>
      <c r="CM15" s="635"/>
      <c r="CN15" s="635"/>
      <c r="CO15" s="635"/>
      <c r="CP15" s="635"/>
      <c r="CQ15" s="636"/>
      <c r="CR15" s="619">
        <v>140841263</v>
      </c>
      <c r="CS15" s="620"/>
      <c r="CT15" s="620"/>
      <c r="CU15" s="620"/>
      <c r="CV15" s="620"/>
      <c r="CW15" s="620"/>
      <c r="CX15" s="620"/>
      <c r="CY15" s="621"/>
      <c r="CZ15" s="622">
        <v>16.5</v>
      </c>
      <c r="DA15" s="622"/>
      <c r="DB15" s="622"/>
      <c r="DC15" s="622"/>
      <c r="DD15" s="628">
        <v>18412308</v>
      </c>
      <c r="DE15" s="620"/>
      <c r="DF15" s="620"/>
      <c r="DG15" s="620"/>
      <c r="DH15" s="620"/>
      <c r="DI15" s="620"/>
      <c r="DJ15" s="620"/>
      <c r="DK15" s="620"/>
      <c r="DL15" s="620"/>
      <c r="DM15" s="620"/>
      <c r="DN15" s="620"/>
      <c r="DO15" s="620"/>
      <c r="DP15" s="621"/>
      <c r="DQ15" s="628">
        <v>98925254</v>
      </c>
      <c r="DR15" s="620"/>
      <c r="DS15" s="620"/>
      <c r="DT15" s="620"/>
      <c r="DU15" s="620"/>
      <c r="DV15" s="620"/>
      <c r="DW15" s="620"/>
      <c r="DX15" s="620"/>
      <c r="DY15" s="620"/>
      <c r="DZ15" s="620"/>
      <c r="EA15" s="620"/>
      <c r="EB15" s="620"/>
      <c r="EC15" s="629"/>
    </row>
    <row r="16" spans="2:143" ht="11.25" customHeight="1">
      <c r="B16" s="616" t="s">
        <v>254</v>
      </c>
      <c r="C16" s="617"/>
      <c r="D16" s="617"/>
      <c r="E16" s="617"/>
      <c r="F16" s="617"/>
      <c r="G16" s="617"/>
      <c r="H16" s="617"/>
      <c r="I16" s="617"/>
      <c r="J16" s="617"/>
      <c r="K16" s="617"/>
      <c r="L16" s="617"/>
      <c r="M16" s="617"/>
      <c r="N16" s="617"/>
      <c r="O16" s="617"/>
      <c r="P16" s="617"/>
      <c r="Q16" s="618"/>
      <c r="R16" s="619">
        <v>4821469</v>
      </c>
      <c r="S16" s="620"/>
      <c r="T16" s="620"/>
      <c r="U16" s="620"/>
      <c r="V16" s="620"/>
      <c r="W16" s="620"/>
      <c r="X16" s="620"/>
      <c r="Y16" s="621"/>
      <c r="Z16" s="622">
        <v>0.6</v>
      </c>
      <c r="AA16" s="622"/>
      <c r="AB16" s="622"/>
      <c r="AC16" s="622"/>
      <c r="AD16" s="623">
        <v>4821469</v>
      </c>
      <c r="AE16" s="623"/>
      <c r="AF16" s="623"/>
      <c r="AG16" s="623"/>
      <c r="AH16" s="623"/>
      <c r="AI16" s="623"/>
      <c r="AJ16" s="623"/>
      <c r="AK16" s="623"/>
      <c r="AL16" s="624">
        <v>1.2</v>
      </c>
      <c r="AM16" s="625"/>
      <c r="AN16" s="625"/>
      <c r="AO16" s="626"/>
      <c r="AP16" s="616" t="s">
        <v>255</v>
      </c>
      <c r="AQ16" s="617"/>
      <c r="AR16" s="617"/>
      <c r="AS16" s="617"/>
      <c r="AT16" s="617"/>
      <c r="AU16" s="617"/>
      <c r="AV16" s="617"/>
      <c r="AW16" s="617"/>
      <c r="AX16" s="617"/>
      <c r="AY16" s="617"/>
      <c r="AZ16" s="617"/>
      <c r="BA16" s="617"/>
      <c r="BB16" s="617"/>
      <c r="BC16" s="617"/>
      <c r="BD16" s="617"/>
      <c r="BE16" s="617"/>
      <c r="BF16" s="618"/>
      <c r="BG16" s="619" t="s">
        <v>176</v>
      </c>
      <c r="BH16" s="620"/>
      <c r="BI16" s="620"/>
      <c r="BJ16" s="620"/>
      <c r="BK16" s="620"/>
      <c r="BL16" s="620"/>
      <c r="BM16" s="620"/>
      <c r="BN16" s="621"/>
      <c r="BO16" s="622" t="s">
        <v>176</v>
      </c>
      <c r="BP16" s="622"/>
      <c r="BQ16" s="622"/>
      <c r="BR16" s="622"/>
      <c r="BS16" s="628" t="s">
        <v>226</v>
      </c>
      <c r="BT16" s="620"/>
      <c r="BU16" s="620"/>
      <c r="BV16" s="620"/>
      <c r="BW16" s="620"/>
      <c r="BX16" s="620"/>
      <c r="BY16" s="620"/>
      <c r="BZ16" s="620"/>
      <c r="CA16" s="620"/>
      <c r="CB16" s="629"/>
      <c r="CD16" s="634" t="s">
        <v>256</v>
      </c>
      <c r="CE16" s="635"/>
      <c r="CF16" s="635"/>
      <c r="CG16" s="635"/>
      <c r="CH16" s="635"/>
      <c r="CI16" s="635"/>
      <c r="CJ16" s="635"/>
      <c r="CK16" s="635"/>
      <c r="CL16" s="635"/>
      <c r="CM16" s="635"/>
      <c r="CN16" s="635"/>
      <c r="CO16" s="635"/>
      <c r="CP16" s="635"/>
      <c r="CQ16" s="636"/>
      <c r="CR16" s="619">
        <v>7063</v>
      </c>
      <c r="CS16" s="620"/>
      <c r="CT16" s="620"/>
      <c r="CU16" s="620"/>
      <c r="CV16" s="620"/>
      <c r="CW16" s="620"/>
      <c r="CX16" s="620"/>
      <c r="CY16" s="621"/>
      <c r="CZ16" s="622">
        <v>0</v>
      </c>
      <c r="DA16" s="622"/>
      <c r="DB16" s="622"/>
      <c r="DC16" s="622"/>
      <c r="DD16" s="628" t="s">
        <v>176</v>
      </c>
      <c r="DE16" s="620"/>
      <c r="DF16" s="620"/>
      <c r="DG16" s="620"/>
      <c r="DH16" s="620"/>
      <c r="DI16" s="620"/>
      <c r="DJ16" s="620"/>
      <c r="DK16" s="620"/>
      <c r="DL16" s="620"/>
      <c r="DM16" s="620"/>
      <c r="DN16" s="620"/>
      <c r="DO16" s="620"/>
      <c r="DP16" s="621"/>
      <c r="DQ16" s="628">
        <v>7063</v>
      </c>
      <c r="DR16" s="620"/>
      <c r="DS16" s="620"/>
      <c r="DT16" s="620"/>
      <c r="DU16" s="620"/>
      <c r="DV16" s="620"/>
      <c r="DW16" s="620"/>
      <c r="DX16" s="620"/>
      <c r="DY16" s="620"/>
      <c r="DZ16" s="620"/>
      <c r="EA16" s="620"/>
      <c r="EB16" s="620"/>
      <c r="EC16" s="629"/>
    </row>
    <row r="17" spans="2:133" ht="11.25" customHeight="1">
      <c r="B17" s="616" t="s">
        <v>257</v>
      </c>
      <c r="C17" s="617"/>
      <c r="D17" s="617"/>
      <c r="E17" s="617"/>
      <c r="F17" s="617"/>
      <c r="G17" s="617"/>
      <c r="H17" s="617"/>
      <c r="I17" s="617"/>
      <c r="J17" s="617"/>
      <c r="K17" s="617"/>
      <c r="L17" s="617"/>
      <c r="M17" s="617"/>
      <c r="N17" s="617"/>
      <c r="O17" s="617"/>
      <c r="P17" s="617"/>
      <c r="Q17" s="618"/>
      <c r="R17" s="619">
        <v>1012753</v>
      </c>
      <c r="S17" s="620"/>
      <c r="T17" s="620"/>
      <c r="U17" s="620"/>
      <c r="V17" s="620"/>
      <c r="W17" s="620"/>
      <c r="X17" s="620"/>
      <c r="Y17" s="621"/>
      <c r="Z17" s="622">
        <v>0.1</v>
      </c>
      <c r="AA17" s="622"/>
      <c r="AB17" s="622"/>
      <c r="AC17" s="622"/>
      <c r="AD17" s="623">
        <v>1012753</v>
      </c>
      <c r="AE17" s="623"/>
      <c r="AF17" s="623"/>
      <c r="AG17" s="623"/>
      <c r="AH17" s="623"/>
      <c r="AI17" s="623"/>
      <c r="AJ17" s="623"/>
      <c r="AK17" s="623"/>
      <c r="AL17" s="624">
        <v>0.3</v>
      </c>
      <c r="AM17" s="625"/>
      <c r="AN17" s="625"/>
      <c r="AO17" s="626"/>
      <c r="AP17" s="616" t="s">
        <v>258</v>
      </c>
      <c r="AQ17" s="617"/>
      <c r="AR17" s="617"/>
      <c r="AS17" s="617"/>
      <c r="AT17" s="617"/>
      <c r="AU17" s="617"/>
      <c r="AV17" s="617"/>
      <c r="AW17" s="617"/>
      <c r="AX17" s="617"/>
      <c r="AY17" s="617"/>
      <c r="AZ17" s="617"/>
      <c r="BA17" s="617"/>
      <c r="BB17" s="617"/>
      <c r="BC17" s="617"/>
      <c r="BD17" s="617"/>
      <c r="BE17" s="617"/>
      <c r="BF17" s="618"/>
      <c r="BG17" s="619" t="s">
        <v>176</v>
      </c>
      <c r="BH17" s="620"/>
      <c r="BI17" s="620"/>
      <c r="BJ17" s="620"/>
      <c r="BK17" s="620"/>
      <c r="BL17" s="620"/>
      <c r="BM17" s="620"/>
      <c r="BN17" s="621"/>
      <c r="BO17" s="622" t="s">
        <v>176</v>
      </c>
      <c r="BP17" s="622"/>
      <c r="BQ17" s="622"/>
      <c r="BR17" s="622"/>
      <c r="BS17" s="628" t="s">
        <v>176</v>
      </c>
      <c r="BT17" s="620"/>
      <c r="BU17" s="620"/>
      <c r="BV17" s="620"/>
      <c r="BW17" s="620"/>
      <c r="BX17" s="620"/>
      <c r="BY17" s="620"/>
      <c r="BZ17" s="620"/>
      <c r="CA17" s="620"/>
      <c r="CB17" s="629"/>
      <c r="CD17" s="634" t="s">
        <v>259</v>
      </c>
      <c r="CE17" s="635"/>
      <c r="CF17" s="635"/>
      <c r="CG17" s="635"/>
      <c r="CH17" s="635"/>
      <c r="CI17" s="635"/>
      <c r="CJ17" s="635"/>
      <c r="CK17" s="635"/>
      <c r="CL17" s="635"/>
      <c r="CM17" s="635"/>
      <c r="CN17" s="635"/>
      <c r="CO17" s="635"/>
      <c r="CP17" s="635"/>
      <c r="CQ17" s="636"/>
      <c r="CR17" s="619">
        <v>100956892</v>
      </c>
      <c r="CS17" s="620"/>
      <c r="CT17" s="620"/>
      <c r="CU17" s="620"/>
      <c r="CV17" s="620"/>
      <c r="CW17" s="620"/>
      <c r="CX17" s="620"/>
      <c r="CY17" s="621"/>
      <c r="CZ17" s="622">
        <v>11.8</v>
      </c>
      <c r="DA17" s="622"/>
      <c r="DB17" s="622"/>
      <c r="DC17" s="622"/>
      <c r="DD17" s="628" t="s">
        <v>226</v>
      </c>
      <c r="DE17" s="620"/>
      <c r="DF17" s="620"/>
      <c r="DG17" s="620"/>
      <c r="DH17" s="620"/>
      <c r="DI17" s="620"/>
      <c r="DJ17" s="620"/>
      <c r="DK17" s="620"/>
      <c r="DL17" s="620"/>
      <c r="DM17" s="620"/>
      <c r="DN17" s="620"/>
      <c r="DO17" s="620"/>
      <c r="DP17" s="621"/>
      <c r="DQ17" s="628">
        <v>92755870</v>
      </c>
      <c r="DR17" s="620"/>
      <c r="DS17" s="620"/>
      <c r="DT17" s="620"/>
      <c r="DU17" s="620"/>
      <c r="DV17" s="620"/>
      <c r="DW17" s="620"/>
      <c r="DX17" s="620"/>
      <c r="DY17" s="620"/>
      <c r="DZ17" s="620"/>
      <c r="EA17" s="620"/>
      <c r="EB17" s="620"/>
      <c r="EC17" s="629"/>
    </row>
    <row r="18" spans="2:133" ht="11.25" customHeight="1">
      <c r="B18" s="616" t="s">
        <v>260</v>
      </c>
      <c r="C18" s="617"/>
      <c r="D18" s="617"/>
      <c r="E18" s="617"/>
      <c r="F18" s="617"/>
      <c r="G18" s="617"/>
      <c r="H18" s="617"/>
      <c r="I18" s="617"/>
      <c r="J18" s="617"/>
      <c r="K18" s="617"/>
      <c r="L18" s="617"/>
      <c r="M18" s="617"/>
      <c r="N18" s="617"/>
      <c r="O18" s="617"/>
      <c r="P18" s="617"/>
      <c r="Q18" s="618"/>
      <c r="R18" s="619">
        <v>38217469</v>
      </c>
      <c r="S18" s="620"/>
      <c r="T18" s="620"/>
      <c r="U18" s="620"/>
      <c r="V18" s="620"/>
      <c r="W18" s="620"/>
      <c r="X18" s="620"/>
      <c r="Y18" s="621"/>
      <c r="Z18" s="622">
        <v>4.4000000000000004</v>
      </c>
      <c r="AA18" s="622"/>
      <c r="AB18" s="622"/>
      <c r="AC18" s="622"/>
      <c r="AD18" s="623">
        <v>36892235</v>
      </c>
      <c r="AE18" s="623"/>
      <c r="AF18" s="623"/>
      <c r="AG18" s="623"/>
      <c r="AH18" s="623"/>
      <c r="AI18" s="623"/>
      <c r="AJ18" s="623"/>
      <c r="AK18" s="623"/>
      <c r="AL18" s="624">
        <v>9.5</v>
      </c>
      <c r="AM18" s="625"/>
      <c r="AN18" s="625"/>
      <c r="AO18" s="626"/>
      <c r="AP18" s="616" t="s">
        <v>261</v>
      </c>
      <c r="AQ18" s="617"/>
      <c r="AR18" s="617"/>
      <c r="AS18" s="617"/>
      <c r="AT18" s="617"/>
      <c r="AU18" s="617"/>
      <c r="AV18" s="617"/>
      <c r="AW18" s="617"/>
      <c r="AX18" s="617"/>
      <c r="AY18" s="617"/>
      <c r="AZ18" s="617"/>
      <c r="BA18" s="617"/>
      <c r="BB18" s="617"/>
      <c r="BC18" s="617"/>
      <c r="BD18" s="617"/>
      <c r="BE18" s="617"/>
      <c r="BF18" s="618"/>
      <c r="BG18" s="619" t="s">
        <v>226</v>
      </c>
      <c r="BH18" s="620"/>
      <c r="BI18" s="620"/>
      <c r="BJ18" s="620"/>
      <c r="BK18" s="620"/>
      <c r="BL18" s="620"/>
      <c r="BM18" s="620"/>
      <c r="BN18" s="621"/>
      <c r="BO18" s="622" t="s">
        <v>176</v>
      </c>
      <c r="BP18" s="622"/>
      <c r="BQ18" s="622"/>
      <c r="BR18" s="622"/>
      <c r="BS18" s="628" t="s">
        <v>226</v>
      </c>
      <c r="BT18" s="620"/>
      <c r="BU18" s="620"/>
      <c r="BV18" s="620"/>
      <c r="BW18" s="620"/>
      <c r="BX18" s="620"/>
      <c r="BY18" s="620"/>
      <c r="BZ18" s="620"/>
      <c r="CA18" s="620"/>
      <c r="CB18" s="629"/>
      <c r="CD18" s="634" t="s">
        <v>262</v>
      </c>
      <c r="CE18" s="635"/>
      <c r="CF18" s="635"/>
      <c r="CG18" s="635"/>
      <c r="CH18" s="635"/>
      <c r="CI18" s="635"/>
      <c r="CJ18" s="635"/>
      <c r="CK18" s="635"/>
      <c r="CL18" s="635"/>
      <c r="CM18" s="635"/>
      <c r="CN18" s="635"/>
      <c r="CO18" s="635"/>
      <c r="CP18" s="635"/>
      <c r="CQ18" s="636"/>
      <c r="CR18" s="619">
        <v>19301510</v>
      </c>
      <c r="CS18" s="620"/>
      <c r="CT18" s="620"/>
      <c r="CU18" s="620"/>
      <c r="CV18" s="620"/>
      <c r="CW18" s="620"/>
      <c r="CX18" s="620"/>
      <c r="CY18" s="621"/>
      <c r="CZ18" s="622">
        <v>2.2999999999999998</v>
      </c>
      <c r="DA18" s="622"/>
      <c r="DB18" s="622"/>
      <c r="DC18" s="622"/>
      <c r="DD18" s="628" t="s">
        <v>176</v>
      </c>
      <c r="DE18" s="620"/>
      <c r="DF18" s="620"/>
      <c r="DG18" s="620"/>
      <c r="DH18" s="620"/>
      <c r="DI18" s="620"/>
      <c r="DJ18" s="620"/>
      <c r="DK18" s="620"/>
      <c r="DL18" s="620"/>
      <c r="DM18" s="620"/>
      <c r="DN18" s="620"/>
      <c r="DO18" s="620"/>
      <c r="DP18" s="621"/>
      <c r="DQ18" s="628">
        <v>5055855</v>
      </c>
      <c r="DR18" s="620"/>
      <c r="DS18" s="620"/>
      <c r="DT18" s="620"/>
      <c r="DU18" s="620"/>
      <c r="DV18" s="620"/>
      <c r="DW18" s="620"/>
      <c r="DX18" s="620"/>
      <c r="DY18" s="620"/>
      <c r="DZ18" s="620"/>
      <c r="EA18" s="620"/>
      <c r="EB18" s="620"/>
      <c r="EC18" s="629"/>
    </row>
    <row r="19" spans="2:133" ht="11.25" customHeight="1">
      <c r="B19" s="616" t="s">
        <v>263</v>
      </c>
      <c r="C19" s="617"/>
      <c r="D19" s="617"/>
      <c r="E19" s="617"/>
      <c r="F19" s="617"/>
      <c r="G19" s="617"/>
      <c r="H19" s="617"/>
      <c r="I19" s="617"/>
      <c r="J19" s="617"/>
      <c r="K19" s="617"/>
      <c r="L19" s="617"/>
      <c r="M19" s="617"/>
      <c r="N19" s="617"/>
      <c r="O19" s="617"/>
      <c r="P19" s="617"/>
      <c r="Q19" s="618"/>
      <c r="R19" s="619">
        <v>36892235</v>
      </c>
      <c r="S19" s="620"/>
      <c r="T19" s="620"/>
      <c r="U19" s="620"/>
      <c r="V19" s="620"/>
      <c r="W19" s="620"/>
      <c r="X19" s="620"/>
      <c r="Y19" s="621"/>
      <c r="Z19" s="622">
        <v>4.3</v>
      </c>
      <c r="AA19" s="622"/>
      <c r="AB19" s="622"/>
      <c r="AC19" s="622"/>
      <c r="AD19" s="623">
        <v>36892235</v>
      </c>
      <c r="AE19" s="623"/>
      <c r="AF19" s="623"/>
      <c r="AG19" s="623"/>
      <c r="AH19" s="623"/>
      <c r="AI19" s="623"/>
      <c r="AJ19" s="623"/>
      <c r="AK19" s="623"/>
      <c r="AL19" s="624">
        <v>9.5</v>
      </c>
      <c r="AM19" s="625"/>
      <c r="AN19" s="625"/>
      <c r="AO19" s="626"/>
      <c r="AP19" s="616" t="s">
        <v>264</v>
      </c>
      <c r="AQ19" s="617"/>
      <c r="AR19" s="617"/>
      <c r="AS19" s="617"/>
      <c r="AT19" s="617"/>
      <c r="AU19" s="617"/>
      <c r="AV19" s="617"/>
      <c r="AW19" s="617"/>
      <c r="AX19" s="617"/>
      <c r="AY19" s="617"/>
      <c r="AZ19" s="617"/>
      <c r="BA19" s="617"/>
      <c r="BB19" s="617"/>
      <c r="BC19" s="617"/>
      <c r="BD19" s="617"/>
      <c r="BE19" s="617"/>
      <c r="BF19" s="618"/>
      <c r="BG19" s="619">
        <v>31281342</v>
      </c>
      <c r="BH19" s="620"/>
      <c r="BI19" s="620"/>
      <c r="BJ19" s="620"/>
      <c r="BK19" s="620"/>
      <c r="BL19" s="620"/>
      <c r="BM19" s="620"/>
      <c r="BN19" s="621"/>
      <c r="BO19" s="622">
        <v>10.7</v>
      </c>
      <c r="BP19" s="622"/>
      <c r="BQ19" s="622"/>
      <c r="BR19" s="622"/>
      <c r="BS19" s="628" t="s">
        <v>226</v>
      </c>
      <c r="BT19" s="620"/>
      <c r="BU19" s="620"/>
      <c r="BV19" s="620"/>
      <c r="BW19" s="620"/>
      <c r="BX19" s="620"/>
      <c r="BY19" s="620"/>
      <c r="BZ19" s="620"/>
      <c r="CA19" s="620"/>
      <c r="CB19" s="629"/>
      <c r="CD19" s="634" t="s">
        <v>265</v>
      </c>
      <c r="CE19" s="635"/>
      <c r="CF19" s="635"/>
      <c r="CG19" s="635"/>
      <c r="CH19" s="635"/>
      <c r="CI19" s="635"/>
      <c r="CJ19" s="635"/>
      <c r="CK19" s="635"/>
      <c r="CL19" s="635"/>
      <c r="CM19" s="635"/>
      <c r="CN19" s="635"/>
      <c r="CO19" s="635"/>
      <c r="CP19" s="635"/>
      <c r="CQ19" s="636"/>
      <c r="CR19" s="619" t="s">
        <v>176</v>
      </c>
      <c r="CS19" s="620"/>
      <c r="CT19" s="620"/>
      <c r="CU19" s="620"/>
      <c r="CV19" s="620"/>
      <c r="CW19" s="620"/>
      <c r="CX19" s="620"/>
      <c r="CY19" s="621"/>
      <c r="CZ19" s="622" t="s">
        <v>226</v>
      </c>
      <c r="DA19" s="622"/>
      <c r="DB19" s="622"/>
      <c r="DC19" s="622"/>
      <c r="DD19" s="628" t="s">
        <v>226</v>
      </c>
      <c r="DE19" s="620"/>
      <c r="DF19" s="620"/>
      <c r="DG19" s="620"/>
      <c r="DH19" s="620"/>
      <c r="DI19" s="620"/>
      <c r="DJ19" s="620"/>
      <c r="DK19" s="620"/>
      <c r="DL19" s="620"/>
      <c r="DM19" s="620"/>
      <c r="DN19" s="620"/>
      <c r="DO19" s="620"/>
      <c r="DP19" s="621"/>
      <c r="DQ19" s="628" t="s">
        <v>226</v>
      </c>
      <c r="DR19" s="620"/>
      <c r="DS19" s="620"/>
      <c r="DT19" s="620"/>
      <c r="DU19" s="620"/>
      <c r="DV19" s="620"/>
      <c r="DW19" s="620"/>
      <c r="DX19" s="620"/>
      <c r="DY19" s="620"/>
      <c r="DZ19" s="620"/>
      <c r="EA19" s="620"/>
      <c r="EB19" s="620"/>
      <c r="EC19" s="629"/>
    </row>
    <row r="20" spans="2:133" ht="11.25" customHeight="1">
      <c r="B20" s="616" t="s">
        <v>266</v>
      </c>
      <c r="C20" s="617"/>
      <c r="D20" s="617"/>
      <c r="E20" s="617"/>
      <c r="F20" s="617"/>
      <c r="G20" s="617"/>
      <c r="H20" s="617"/>
      <c r="I20" s="617"/>
      <c r="J20" s="617"/>
      <c r="K20" s="617"/>
      <c r="L20" s="617"/>
      <c r="M20" s="617"/>
      <c r="N20" s="617"/>
      <c r="O20" s="617"/>
      <c r="P20" s="617"/>
      <c r="Q20" s="618"/>
      <c r="R20" s="619">
        <v>1325059</v>
      </c>
      <c r="S20" s="620"/>
      <c r="T20" s="620"/>
      <c r="U20" s="620"/>
      <c r="V20" s="620"/>
      <c r="W20" s="620"/>
      <c r="X20" s="620"/>
      <c r="Y20" s="621"/>
      <c r="Z20" s="622">
        <v>0.2</v>
      </c>
      <c r="AA20" s="622"/>
      <c r="AB20" s="622"/>
      <c r="AC20" s="622"/>
      <c r="AD20" s="623" t="s">
        <v>226</v>
      </c>
      <c r="AE20" s="623"/>
      <c r="AF20" s="623"/>
      <c r="AG20" s="623"/>
      <c r="AH20" s="623"/>
      <c r="AI20" s="623"/>
      <c r="AJ20" s="623"/>
      <c r="AK20" s="623"/>
      <c r="AL20" s="624" t="s">
        <v>130</v>
      </c>
      <c r="AM20" s="625"/>
      <c r="AN20" s="625"/>
      <c r="AO20" s="626"/>
      <c r="AP20" s="616" t="s">
        <v>267</v>
      </c>
      <c r="AQ20" s="617"/>
      <c r="AR20" s="617"/>
      <c r="AS20" s="617"/>
      <c r="AT20" s="617"/>
      <c r="AU20" s="617"/>
      <c r="AV20" s="617"/>
      <c r="AW20" s="617"/>
      <c r="AX20" s="617"/>
      <c r="AY20" s="617"/>
      <c r="AZ20" s="617"/>
      <c r="BA20" s="617"/>
      <c r="BB20" s="617"/>
      <c r="BC20" s="617"/>
      <c r="BD20" s="617"/>
      <c r="BE20" s="617"/>
      <c r="BF20" s="618"/>
      <c r="BG20" s="619">
        <v>31281342</v>
      </c>
      <c r="BH20" s="620"/>
      <c r="BI20" s="620"/>
      <c r="BJ20" s="620"/>
      <c r="BK20" s="620"/>
      <c r="BL20" s="620"/>
      <c r="BM20" s="620"/>
      <c r="BN20" s="621"/>
      <c r="BO20" s="622">
        <v>10.7</v>
      </c>
      <c r="BP20" s="622"/>
      <c r="BQ20" s="622"/>
      <c r="BR20" s="622"/>
      <c r="BS20" s="628" t="s">
        <v>226</v>
      </c>
      <c r="BT20" s="620"/>
      <c r="BU20" s="620"/>
      <c r="BV20" s="620"/>
      <c r="BW20" s="620"/>
      <c r="BX20" s="620"/>
      <c r="BY20" s="620"/>
      <c r="BZ20" s="620"/>
      <c r="CA20" s="620"/>
      <c r="CB20" s="629"/>
      <c r="CD20" s="634" t="s">
        <v>268</v>
      </c>
      <c r="CE20" s="635"/>
      <c r="CF20" s="635"/>
      <c r="CG20" s="635"/>
      <c r="CH20" s="635"/>
      <c r="CI20" s="635"/>
      <c r="CJ20" s="635"/>
      <c r="CK20" s="635"/>
      <c r="CL20" s="635"/>
      <c r="CM20" s="635"/>
      <c r="CN20" s="635"/>
      <c r="CO20" s="635"/>
      <c r="CP20" s="635"/>
      <c r="CQ20" s="636"/>
      <c r="CR20" s="619">
        <v>854727042</v>
      </c>
      <c r="CS20" s="620"/>
      <c r="CT20" s="620"/>
      <c r="CU20" s="620"/>
      <c r="CV20" s="620"/>
      <c r="CW20" s="620"/>
      <c r="CX20" s="620"/>
      <c r="CY20" s="621"/>
      <c r="CZ20" s="622">
        <v>100</v>
      </c>
      <c r="DA20" s="622"/>
      <c r="DB20" s="622"/>
      <c r="DC20" s="622"/>
      <c r="DD20" s="628">
        <v>89024244</v>
      </c>
      <c r="DE20" s="620"/>
      <c r="DF20" s="620"/>
      <c r="DG20" s="620"/>
      <c r="DH20" s="620"/>
      <c r="DI20" s="620"/>
      <c r="DJ20" s="620"/>
      <c r="DK20" s="620"/>
      <c r="DL20" s="620"/>
      <c r="DM20" s="620"/>
      <c r="DN20" s="620"/>
      <c r="DO20" s="620"/>
      <c r="DP20" s="621"/>
      <c r="DQ20" s="628">
        <v>466194774</v>
      </c>
      <c r="DR20" s="620"/>
      <c r="DS20" s="620"/>
      <c r="DT20" s="620"/>
      <c r="DU20" s="620"/>
      <c r="DV20" s="620"/>
      <c r="DW20" s="620"/>
      <c r="DX20" s="620"/>
      <c r="DY20" s="620"/>
      <c r="DZ20" s="620"/>
      <c r="EA20" s="620"/>
      <c r="EB20" s="620"/>
      <c r="EC20" s="629"/>
    </row>
    <row r="21" spans="2:133" ht="11.25" customHeight="1">
      <c r="B21" s="616" t="s">
        <v>269</v>
      </c>
      <c r="C21" s="617"/>
      <c r="D21" s="617"/>
      <c r="E21" s="617"/>
      <c r="F21" s="617"/>
      <c r="G21" s="617"/>
      <c r="H21" s="617"/>
      <c r="I21" s="617"/>
      <c r="J21" s="617"/>
      <c r="K21" s="617"/>
      <c r="L21" s="617"/>
      <c r="M21" s="617"/>
      <c r="N21" s="617"/>
      <c r="O21" s="617"/>
      <c r="P21" s="617"/>
      <c r="Q21" s="618"/>
      <c r="R21" s="619">
        <v>175</v>
      </c>
      <c r="S21" s="620"/>
      <c r="T21" s="620"/>
      <c r="U21" s="620"/>
      <c r="V21" s="620"/>
      <c r="W21" s="620"/>
      <c r="X21" s="620"/>
      <c r="Y21" s="621"/>
      <c r="Z21" s="622">
        <v>0</v>
      </c>
      <c r="AA21" s="622"/>
      <c r="AB21" s="622"/>
      <c r="AC21" s="622"/>
      <c r="AD21" s="623" t="s">
        <v>226</v>
      </c>
      <c r="AE21" s="623"/>
      <c r="AF21" s="623"/>
      <c r="AG21" s="623"/>
      <c r="AH21" s="623"/>
      <c r="AI21" s="623"/>
      <c r="AJ21" s="623"/>
      <c r="AK21" s="623"/>
      <c r="AL21" s="624" t="s">
        <v>226</v>
      </c>
      <c r="AM21" s="625"/>
      <c r="AN21" s="625"/>
      <c r="AO21" s="626"/>
      <c r="AP21" s="637" t="s">
        <v>270</v>
      </c>
      <c r="AQ21" s="638"/>
      <c r="AR21" s="638"/>
      <c r="AS21" s="638"/>
      <c r="AT21" s="638"/>
      <c r="AU21" s="638"/>
      <c r="AV21" s="638"/>
      <c r="AW21" s="638"/>
      <c r="AX21" s="638"/>
      <c r="AY21" s="638"/>
      <c r="AZ21" s="638"/>
      <c r="BA21" s="638"/>
      <c r="BB21" s="638"/>
      <c r="BC21" s="638"/>
      <c r="BD21" s="638"/>
      <c r="BE21" s="638"/>
      <c r="BF21" s="639"/>
      <c r="BG21" s="619">
        <v>50578</v>
      </c>
      <c r="BH21" s="620"/>
      <c r="BI21" s="620"/>
      <c r="BJ21" s="620"/>
      <c r="BK21" s="620"/>
      <c r="BL21" s="620"/>
      <c r="BM21" s="620"/>
      <c r="BN21" s="621"/>
      <c r="BO21" s="622">
        <v>0</v>
      </c>
      <c r="BP21" s="622"/>
      <c r="BQ21" s="622"/>
      <c r="BR21" s="622"/>
      <c r="BS21" s="628" t="s">
        <v>176</v>
      </c>
      <c r="BT21" s="620"/>
      <c r="BU21" s="620"/>
      <c r="BV21" s="620"/>
      <c r="BW21" s="620"/>
      <c r="BX21" s="620"/>
      <c r="BY21" s="620"/>
      <c r="BZ21" s="620"/>
      <c r="CA21" s="620"/>
      <c r="CB21" s="629"/>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c r="B22" s="616" t="s">
        <v>271</v>
      </c>
      <c r="C22" s="617"/>
      <c r="D22" s="617"/>
      <c r="E22" s="617"/>
      <c r="F22" s="617"/>
      <c r="G22" s="617"/>
      <c r="H22" s="617"/>
      <c r="I22" s="617"/>
      <c r="J22" s="617"/>
      <c r="K22" s="617"/>
      <c r="L22" s="617"/>
      <c r="M22" s="617"/>
      <c r="N22" s="617"/>
      <c r="O22" s="617"/>
      <c r="P22" s="617"/>
      <c r="Q22" s="618"/>
      <c r="R22" s="619">
        <v>407321349</v>
      </c>
      <c r="S22" s="620"/>
      <c r="T22" s="620"/>
      <c r="U22" s="620"/>
      <c r="V22" s="620"/>
      <c r="W22" s="620"/>
      <c r="X22" s="620"/>
      <c r="Y22" s="621"/>
      <c r="Z22" s="622">
        <v>46.9</v>
      </c>
      <c r="AA22" s="622"/>
      <c r="AB22" s="622"/>
      <c r="AC22" s="622"/>
      <c r="AD22" s="623">
        <v>382531012</v>
      </c>
      <c r="AE22" s="623"/>
      <c r="AF22" s="623"/>
      <c r="AG22" s="623"/>
      <c r="AH22" s="623"/>
      <c r="AI22" s="623"/>
      <c r="AJ22" s="623"/>
      <c r="AK22" s="623"/>
      <c r="AL22" s="624">
        <v>99</v>
      </c>
      <c r="AM22" s="625"/>
      <c r="AN22" s="625"/>
      <c r="AO22" s="626"/>
      <c r="AP22" s="637" t="s">
        <v>272</v>
      </c>
      <c r="AQ22" s="638"/>
      <c r="AR22" s="638"/>
      <c r="AS22" s="638"/>
      <c r="AT22" s="638"/>
      <c r="AU22" s="638"/>
      <c r="AV22" s="638"/>
      <c r="AW22" s="638"/>
      <c r="AX22" s="638"/>
      <c r="AY22" s="638"/>
      <c r="AZ22" s="638"/>
      <c r="BA22" s="638"/>
      <c r="BB22" s="638"/>
      <c r="BC22" s="638"/>
      <c r="BD22" s="638"/>
      <c r="BE22" s="638"/>
      <c r="BF22" s="639"/>
      <c r="BG22" s="619">
        <v>7765661</v>
      </c>
      <c r="BH22" s="620"/>
      <c r="BI22" s="620"/>
      <c r="BJ22" s="620"/>
      <c r="BK22" s="620"/>
      <c r="BL22" s="620"/>
      <c r="BM22" s="620"/>
      <c r="BN22" s="621"/>
      <c r="BO22" s="622">
        <v>2.6</v>
      </c>
      <c r="BP22" s="622"/>
      <c r="BQ22" s="622"/>
      <c r="BR22" s="622"/>
      <c r="BS22" s="628" t="s">
        <v>226</v>
      </c>
      <c r="BT22" s="620"/>
      <c r="BU22" s="620"/>
      <c r="BV22" s="620"/>
      <c r="BW22" s="620"/>
      <c r="BX22" s="620"/>
      <c r="BY22" s="620"/>
      <c r="BZ22" s="620"/>
      <c r="CA22" s="620"/>
      <c r="CB22" s="629"/>
      <c r="CD22" s="601" t="s">
        <v>273</v>
      </c>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3"/>
    </row>
    <row r="23" spans="2:133" ht="11.25" customHeight="1">
      <c r="B23" s="616" t="s">
        <v>274</v>
      </c>
      <c r="C23" s="617"/>
      <c r="D23" s="617"/>
      <c r="E23" s="617"/>
      <c r="F23" s="617"/>
      <c r="G23" s="617"/>
      <c r="H23" s="617"/>
      <c r="I23" s="617"/>
      <c r="J23" s="617"/>
      <c r="K23" s="617"/>
      <c r="L23" s="617"/>
      <c r="M23" s="617"/>
      <c r="N23" s="617"/>
      <c r="O23" s="617"/>
      <c r="P23" s="617"/>
      <c r="Q23" s="618"/>
      <c r="R23" s="619">
        <v>647643</v>
      </c>
      <c r="S23" s="620"/>
      <c r="T23" s="620"/>
      <c r="U23" s="620"/>
      <c r="V23" s="620"/>
      <c r="W23" s="620"/>
      <c r="X23" s="620"/>
      <c r="Y23" s="621"/>
      <c r="Z23" s="622">
        <v>0.1</v>
      </c>
      <c r="AA23" s="622"/>
      <c r="AB23" s="622"/>
      <c r="AC23" s="622"/>
      <c r="AD23" s="623">
        <v>647643</v>
      </c>
      <c r="AE23" s="623"/>
      <c r="AF23" s="623"/>
      <c r="AG23" s="623"/>
      <c r="AH23" s="623"/>
      <c r="AI23" s="623"/>
      <c r="AJ23" s="623"/>
      <c r="AK23" s="623"/>
      <c r="AL23" s="624">
        <v>0.2</v>
      </c>
      <c r="AM23" s="625"/>
      <c r="AN23" s="625"/>
      <c r="AO23" s="626"/>
      <c r="AP23" s="637" t="s">
        <v>275</v>
      </c>
      <c r="AQ23" s="638"/>
      <c r="AR23" s="638"/>
      <c r="AS23" s="638"/>
      <c r="AT23" s="638"/>
      <c r="AU23" s="638"/>
      <c r="AV23" s="638"/>
      <c r="AW23" s="638"/>
      <c r="AX23" s="638"/>
      <c r="AY23" s="638"/>
      <c r="AZ23" s="638"/>
      <c r="BA23" s="638"/>
      <c r="BB23" s="638"/>
      <c r="BC23" s="638"/>
      <c r="BD23" s="638"/>
      <c r="BE23" s="638"/>
      <c r="BF23" s="639"/>
      <c r="BG23" s="619">
        <v>23465103</v>
      </c>
      <c r="BH23" s="620"/>
      <c r="BI23" s="620"/>
      <c r="BJ23" s="620"/>
      <c r="BK23" s="620"/>
      <c r="BL23" s="620"/>
      <c r="BM23" s="620"/>
      <c r="BN23" s="621"/>
      <c r="BO23" s="622">
        <v>8</v>
      </c>
      <c r="BP23" s="622"/>
      <c r="BQ23" s="622"/>
      <c r="BR23" s="622"/>
      <c r="BS23" s="628" t="s">
        <v>226</v>
      </c>
      <c r="BT23" s="620"/>
      <c r="BU23" s="620"/>
      <c r="BV23" s="620"/>
      <c r="BW23" s="620"/>
      <c r="BX23" s="620"/>
      <c r="BY23" s="620"/>
      <c r="BZ23" s="620"/>
      <c r="CA23" s="620"/>
      <c r="CB23" s="629"/>
      <c r="CD23" s="601" t="s">
        <v>214</v>
      </c>
      <c r="CE23" s="602"/>
      <c r="CF23" s="602"/>
      <c r="CG23" s="602"/>
      <c r="CH23" s="602"/>
      <c r="CI23" s="602"/>
      <c r="CJ23" s="602"/>
      <c r="CK23" s="602"/>
      <c r="CL23" s="602"/>
      <c r="CM23" s="602"/>
      <c r="CN23" s="602"/>
      <c r="CO23" s="602"/>
      <c r="CP23" s="602"/>
      <c r="CQ23" s="603"/>
      <c r="CR23" s="601" t="s">
        <v>276</v>
      </c>
      <c r="CS23" s="602"/>
      <c r="CT23" s="602"/>
      <c r="CU23" s="602"/>
      <c r="CV23" s="602"/>
      <c r="CW23" s="602"/>
      <c r="CX23" s="602"/>
      <c r="CY23" s="603"/>
      <c r="CZ23" s="601" t="s">
        <v>277</v>
      </c>
      <c r="DA23" s="602"/>
      <c r="DB23" s="602"/>
      <c r="DC23" s="603"/>
      <c r="DD23" s="601" t="s">
        <v>278</v>
      </c>
      <c r="DE23" s="602"/>
      <c r="DF23" s="602"/>
      <c r="DG23" s="602"/>
      <c r="DH23" s="602"/>
      <c r="DI23" s="602"/>
      <c r="DJ23" s="602"/>
      <c r="DK23" s="603"/>
      <c r="DL23" s="649" t="s">
        <v>279</v>
      </c>
      <c r="DM23" s="650"/>
      <c r="DN23" s="650"/>
      <c r="DO23" s="650"/>
      <c r="DP23" s="650"/>
      <c r="DQ23" s="650"/>
      <c r="DR23" s="650"/>
      <c r="DS23" s="650"/>
      <c r="DT23" s="650"/>
      <c r="DU23" s="650"/>
      <c r="DV23" s="651"/>
      <c r="DW23" s="601" t="s">
        <v>280</v>
      </c>
      <c r="DX23" s="602"/>
      <c r="DY23" s="602"/>
      <c r="DZ23" s="602"/>
      <c r="EA23" s="602"/>
      <c r="EB23" s="602"/>
      <c r="EC23" s="603"/>
    </row>
    <row r="24" spans="2:133" ht="11.25" customHeight="1">
      <c r="B24" s="616" t="s">
        <v>281</v>
      </c>
      <c r="C24" s="617"/>
      <c r="D24" s="617"/>
      <c r="E24" s="617"/>
      <c r="F24" s="617"/>
      <c r="G24" s="617"/>
      <c r="H24" s="617"/>
      <c r="I24" s="617"/>
      <c r="J24" s="617"/>
      <c r="K24" s="617"/>
      <c r="L24" s="617"/>
      <c r="M24" s="617"/>
      <c r="N24" s="617"/>
      <c r="O24" s="617"/>
      <c r="P24" s="617"/>
      <c r="Q24" s="618"/>
      <c r="R24" s="619">
        <v>15821719</v>
      </c>
      <c r="S24" s="620"/>
      <c r="T24" s="620"/>
      <c r="U24" s="620"/>
      <c r="V24" s="620"/>
      <c r="W24" s="620"/>
      <c r="X24" s="620"/>
      <c r="Y24" s="621"/>
      <c r="Z24" s="622">
        <v>1.8</v>
      </c>
      <c r="AA24" s="622"/>
      <c r="AB24" s="622"/>
      <c r="AC24" s="622"/>
      <c r="AD24" s="623" t="s">
        <v>226</v>
      </c>
      <c r="AE24" s="623"/>
      <c r="AF24" s="623"/>
      <c r="AG24" s="623"/>
      <c r="AH24" s="623"/>
      <c r="AI24" s="623"/>
      <c r="AJ24" s="623"/>
      <c r="AK24" s="623"/>
      <c r="AL24" s="624" t="s">
        <v>176</v>
      </c>
      <c r="AM24" s="625"/>
      <c r="AN24" s="625"/>
      <c r="AO24" s="626"/>
      <c r="AP24" s="637" t="s">
        <v>282</v>
      </c>
      <c r="AQ24" s="638"/>
      <c r="AR24" s="638"/>
      <c r="AS24" s="638"/>
      <c r="AT24" s="638"/>
      <c r="AU24" s="638"/>
      <c r="AV24" s="638"/>
      <c r="AW24" s="638"/>
      <c r="AX24" s="638"/>
      <c r="AY24" s="638"/>
      <c r="AZ24" s="638"/>
      <c r="BA24" s="638"/>
      <c r="BB24" s="638"/>
      <c r="BC24" s="638"/>
      <c r="BD24" s="638"/>
      <c r="BE24" s="638"/>
      <c r="BF24" s="639"/>
      <c r="BG24" s="619" t="s">
        <v>176</v>
      </c>
      <c r="BH24" s="620"/>
      <c r="BI24" s="620"/>
      <c r="BJ24" s="620"/>
      <c r="BK24" s="620"/>
      <c r="BL24" s="620"/>
      <c r="BM24" s="620"/>
      <c r="BN24" s="621"/>
      <c r="BO24" s="622" t="s">
        <v>176</v>
      </c>
      <c r="BP24" s="622"/>
      <c r="BQ24" s="622"/>
      <c r="BR24" s="622"/>
      <c r="BS24" s="628" t="s">
        <v>226</v>
      </c>
      <c r="BT24" s="620"/>
      <c r="BU24" s="620"/>
      <c r="BV24" s="620"/>
      <c r="BW24" s="620"/>
      <c r="BX24" s="620"/>
      <c r="BY24" s="620"/>
      <c r="BZ24" s="620"/>
      <c r="CA24" s="620"/>
      <c r="CB24" s="629"/>
      <c r="CD24" s="630" t="s">
        <v>283</v>
      </c>
      <c r="CE24" s="631"/>
      <c r="CF24" s="631"/>
      <c r="CG24" s="631"/>
      <c r="CH24" s="631"/>
      <c r="CI24" s="631"/>
      <c r="CJ24" s="631"/>
      <c r="CK24" s="631"/>
      <c r="CL24" s="631"/>
      <c r="CM24" s="631"/>
      <c r="CN24" s="631"/>
      <c r="CO24" s="631"/>
      <c r="CP24" s="631"/>
      <c r="CQ24" s="632"/>
      <c r="CR24" s="608">
        <v>454201931</v>
      </c>
      <c r="CS24" s="609"/>
      <c r="CT24" s="609"/>
      <c r="CU24" s="609"/>
      <c r="CV24" s="609"/>
      <c r="CW24" s="609"/>
      <c r="CX24" s="609"/>
      <c r="CY24" s="610"/>
      <c r="CZ24" s="613">
        <v>53.1</v>
      </c>
      <c r="DA24" s="614"/>
      <c r="DB24" s="614"/>
      <c r="DC24" s="633"/>
      <c r="DD24" s="652">
        <v>277419574</v>
      </c>
      <c r="DE24" s="609"/>
      <c r="DF24" s="609"/>
      <c r="DG24" s="609"/>
      <c r="DH24" s="609"/>
      <c r="DI24" s="609"/>
      <c r="DJ24" s="609"/>
      <c r="DK24" s="610"/>
      <c r="DL24" s="652">
        <v>265592198</v>
      </c>
      <c r="DM24" s="609"/>
      <c r="DN24" s="609"/>
      <c r="DO24" s="609"/>
      <c r="DP24" s="609"/>
      <c r="DQ24" s="609"/>
      <c r="DR24" s="609"/>
      <c r="DS24" s="609"/>
      <c r="DT24" s="609"/>
      <c r="DU24" s="609"/>
      <c r="DV24" s="610"/>
      <c r="DW24" s="613">
        <v>62.1</v>
      </c>
      <c r="DX24" s="614"/>
      <c r="DY24" s="614"/>
      <c r="DZ24" s="614"/>
      <c r="EA24" s="614"/>
      <c r="EB24" s="614"/>
      <c r="EC24" s="615"/>
    </row>
    <row r="25" spans="2:133" ht="11.25" customHeight="1">
      <c r="B25" s="616" t="s">
        <v>284</v>
      </c>
      <c r="C25" s="617"/>
      <c r="D25" s="617"/>
      <c r="E25" s="617"/>
      <c r="F25" s="617"/>
      <c r="G25" s="617"/>
      <c r="H25" s="617"/>
      <c r="I25" s="617"/>
      <c r="J25" s="617"/>
      <c r="K25" s="617"/>
      <c r="L25" s="617"/>
      <c r="M25" s="617"/>
      <c r="N25" s="617"/>
      <c r="O25" s="617"/>
      <c r="P25" s="617"/>
      <c r="Q25" s="618"/>
      <c r="R25" s="619">
        <v>16650033</v>
      </c>
      <c r="S25" s="620"/>
      <c r="T25" s="620"/>
      <c r="U25" s="620"/>
      <c r="V25" s="620"/>
      <c r="W25" s="620"/>
      <c r="X25" s="620"/>
      <c r="Y25" s="621"/>
      <c r="Z25" s="622">
        <v>1.9</v>
      </c>
      <c r="AA25" s="622"/>
      <c r="AB25" s="622"/>
      <c r="AC25" s="622"/>
      <c r="AD25" s="623">
        <v>2337980</v>
      </c>
      <c r="AE25" s="623"/>
      <c r="AF25" s="623"/>
      <c r="AG25" s="623"/>
      <c r="AH25" s="623"/>
      <c r="AI25" s="623"/>
      <c r="AJ25" s="623"/>
      <c r="AK25" s="623"/>
      <c r="AL25" s="624">
        <v>0.6</v>
      </c>
      <c r="AM25" s="625"/>
      <c r="AN25" s="625"/>
      <c r="AO25" s="626"/>
      <c r="AP25" s="637" t="s">
        <v>285</v>
      </c>
      <c r="AQ25" s="638"/>
      <c r="AR25" s="638"/>
      <c r="AS25" s="638"/>
      <c r="AT25" s="638"/>
      <c r="AU25" s="638"/>
      <c r="AV25" s="638"/>
      <c r="AW25" s="638"/>
      <c r="AX25" s="638"/>
      <c r="AY25" s="638"/>
      <c r="AZ25" s="638"/>
      <c r="BA25" s="638"/>
      <c r="BB25" s="638"/>
      <c r="BC25" s="638"/>
      <c r="BD25" s="638"/>
      <c r="BE25" s="638"/>
      <c r="BF25" s="639"/>
      <c r="BG25" s="619" t="s">
        <v>226</v>
      </c>
      <c r="BH25" s="620"/>
      <c r="BI25" s="620"/>
      <c r="BJ25" s="620"/>
      <c r="BK25" s="620"/>
      <c r="BL25" s="620"/>
      <c r="BM25" s="620"/>
      <c r="BN25" s="621"/>
      <c r="BO25" s="622" t="s">
        <v>176</v>
      </c>
      <c r="BP25" s="622"/>
      <c r="BQ25" s="622"/>
      <c r="BR25" s="622"/>
      <c r="BS25" s="628" t="s">
        <v>176</v>
      </c>
      <c r="BT25" s="620"/>
      <c r="BU25" s="620"/>
      <c r="BV25" s="620"/>
      <c r="BW25" s="620"/>
      <c r="BX25" s="620"/>
      <c r="BY25" s="620"/>
      <c r="BZ25" s="620"/>
      <c r="CA25" s="620"/>
      <c r="CB25" s="629"/>
      <c r="CD25" s="634" t="s">
        <v>286</v>
      </c>
      <c r="CE25" s="635"/>
      <c r="CF25" s="635"/>
      <c r="CG25" s="635"/>
      <c r="CH25" s="635"/>
      <c r="CI25" s="635"/>
      <c r="CJ25" s="635"/>
      <c r="CK25" s="635"/>
      <c r="CL25" s="635"/>
      <c r="CM25" s="635"/>
      <c r="CN25" s="635"/>
      <c r="CO25" s="635"/>
      <c r="CP25" s="635"/>
      <c r="CQ25" s="636"/>
      <c r="CR25" s="619">
        <v>139006318</v>
      </c>
      <c r="CS25" s="655"/>
      <c r="CT25" s="655"/>
      <c r="CU25" s="655"/>
      <c r="CV25" s="655"/>
      <c r="CW25" s="655"/>
      <c r="CX25" s="655"/>
      <c r="CY25" s="656"/>
      <c r="CZ25" s="624">
        <v>16.3</v>
      </c>
      <c r="DA25" s="653"/>
      <c r="DB25" s="653"/>
      <c r="DC25" s="657"/>
      <c r="DD25" s="628">
        <v>119510299</v>
      </c>
      <c r="DE25" s="655"/>
      <c r="DF25" s="655"/>
      <c r="DG25" s="655"/>
      <c r="DH25" s="655"/>
      <c r="DI25" s="655"/>
      <c r="DJ25" s="655"/>
      <c r="DK25" s="656"/>
      <c r="DL25" s="628">
        <v>111337094</v>
      </c>
      <c r="DM25" s="655"/>
      <c r="DN25" s="655"/>
      <c r="DO25" s="655"/>
      <c r="DP25" s="655"/>
      <c r="DQ25" s="655"/>
      <c r="DR25" s="655"/>
      <c r="DS25" s="655"/>
      <c r="DT25" s="655"/>
      <c r="DU25" s="655"/>
      <c r="DV25" s="656"/>
      <c r="DW25" s="624">
        <v>26.1</v>
      </c>
      <c r="DX25" s="653"/>
      <c r="DY25" s="653"/>
      <c r="DZ25" s="653"/>
      <c r="EA25" s="653"/>
      <c r="EB25" s="653"/>
      <c r="EC25" s="654"/>
    </row>
    <row r="26" spans="2:133" ht="11.25" customHeight="1">
      <c r="B26" s="616" t="s">
        <v>287</v>
      </c>
      <c r="C26" s="617"/>
      <c r="D26" s="617"/>
      <c r="E26" s="617"/>
      <c r="F26" s="617"/>
      <c r="G26" s="617"/>
      <c r="H26" s="617"/>
      <c r="I26" s="617"/>
      <c r="J26" s="617"/>
      <c r="K26" s="617"/>
      <c r="L26" s="617"/>
      <c r="M26" s="617"/>
      <c r="N26" s="617"/>
      <c r="O26" s="617"/>
      <c r="P26" s="617"/>
      <c r="Q26" s="618"/>
      <c r="R26" s="619">
        <v>8429669</v>
      </c>
      <c r="S26" s="620"/>
      <c r="T26" s="620"/>
      <c r="U26" s="620"/>
      <c r="V26" s="620"/>
      <c r="W26" s="620"/>
      <c r="X26" s="620"/>
      <c r="Y26" s="621"/>
      <c r="Z26" s="622">
        <v>1</v>
      </c>
      <c r="AA26" s="622"/>
      <c r="AB26" s="622"/>
      <c r="AC26" s="622"/>
      <c r="AD26" s="623">
        <v>23252</v>
      </c>
      <c r="AE26" s="623"/>
      <c r="AF26" s="623"/>
      <c r="AG26" s="623"/>
      <c r="AH26" s="623"/>
      <c r="AI26" s="623"/>
      <c r="AJ26" s="623"/>
      <c r="AK26" s="623"/>
      <c r="AL26" s="624">
        <v>0</v>
      </c>
      <c r="AM26" s="625"/>
      <c r="AN26" s="625"/>
      <c r="AO26" s="626"/>
      <c r="AP26" s="637" t="s">
        <v>288</v>
      </c>
      <c r="AQ26" s="658"/>
      <c r="AR26" s="658"/>
      <c r="AS26" s="658"/>
      <c r="AT26" s="658"/>
      <c r="AU26" s="658"/>
      <c r="AV26" s="658"/>
      <c r="AW26" s="658"/>
      <c r="AX26" s="658"/>
      <c r="AY26" s="658"/>
      <c r="AZ26" s="658"/>
      <c r="BA26" s="658"/>
      <c r="BB26" s="658"/>
      <c r="BC26" s="658"/>
      <c r="BD26" s="658"/>
      <c r="BE26" s="658"/>
      <c r="BF26" s="639"/>
      <c r="BG26" s="619" t="s">
        <v>130</v>
      </c>
      <c r="BH26" s="620"/>
      <c r="BI26" s="620"/>
      <c r="BJ26" s="620"/>
      <c r="BK26" s="620"/>
      <c r="BL26" s="620"/>
      <c r="BM26" s="620"/>
      <c r="BN26" s="621"/>
      <c r="BO26" s="622" t="s">
        <v>176</v>
      </c>
      <c r="BP26" s="622"/>
      <c r="BQ26" s="622"/>
      <c r="BR26" s="622"/>
      <c r="BS26" s="628" t="s">
        <v>226</v>
      </c>
      <c r="BT26" s="620"/>
      <c r="BU26" s="620"/>
      <c r="BV26" s="620"/>
      <c r="BW26" s="620"/>
      <c r="BX26" s="620"/>
      <c r="BY26" s="620"/>
      <c r="BZ26" s="620"/>
      <c r="CA26" s="620"/>
      <c r="CB26" s="629"/>
      <c r="CD26" s="634" t="s">
        <v>289</v>
      </c>
      <c r="CE26" s="635"/>
      <c r="CF26" s="635"/>
      <c r="CG26" s="635"/>
      <c r="CH26" s="635"/>
      <c r="CI26" s="635"/>
      <c r="CJ26" s="635"/>
      <c r="CK26" s="635"/>
      <c r="CL26" s="635"/>
      <c r="CM26" s="635"/>
      <c r="CN26" s="635"/>
      <c r="CO26" s="635"/>
      <c r="CP26" s="635"/>
      <c r="CQ26" s="636"/>
      <c r="CR26" s="619">
        <v>97364768</v>
      </c>
      <c r="CS26" s="620"/>
      <c r="CT26" s="620"/>
      <c r="CU26" s="620"/>
      <c r="CV26" s="620"/>
      <c r="CW26" s="620"/>
      <c r="CX26" s="620"/>
      <c r="CY26" s="621"/>
      <c r="CZ26" s="624">
        <v>11.4</v>
      </c>
      <c r="DA26" s="653"/>
      <c r="DB26" s="653"/>
      <c r="DC26" s="657"/>
      <c r="DD26" s="628">
        <v>94133194</v>
      </c>
      <c r="DE26" s="620"/>
      <c r="DF26" s="620"/>
      <c r="DG26" s="620"/>
      <c r="DH26" s="620"/>
      <c r="DI26" s="620"/>
      <c r="DJ26" s="620"/>
      <c r="DK26" s="621"/>
      <c r="DL26" s="628" t="s">
        <v>176</v>
      </c>
      <c r="DM26" s="620"/>
      <c r="DN26" s="620"/>
      <c r="DO26" s="620"/>
      <c r="DP26" s="620"/>
      <c r="DQ26" s="620"/>
      <c r="DR26" s="620"/>
      <c r="DS26" s="620"/>
      <c r="DT26" s="620"/>
      <c r="DU26" s="620"/>
      <c r="DV26" s="621"/>
      <c r="DW26" s="624" t="s">
        <v>176</v>
      </c>
      <c r="DX26" s="653"/>
      <c r="DY26" s="653"/>
      <c r="DZ26" s="653"/>
      <c r="EA26" s="653"/>
      <c r="EB26" s="653"/>
      <c r="EC26" s="654"/>
    </row>
    <row r="27" spans="2:133" ht="11.25" customHeight="1">
      <c r="B27" s="616" t="s">
        <v>290</v>
      </c>
      <c r="C27" s="617"/>
      <c r="D27" s="617"/>
      <c r="E27" s="617"/>
      <c r="F27" s="617"/>
      <c r="G27" s="617"/>
      <c r="H27" s="617"/>
      <c r="I27" s="617"/>
      <c r="J27" s="617"/>
      <c r="K27" s="617"/>
      <c r="L27" s="617"/>
      <c r="M27" s="617"/>
      <c r="N27" s="617"/>
      <c r="O27" s="617"/>
      <c r="P27" s="617"/>
      <c r="Q27" s="618"/>
      <c r="R27" s="619">
        <v>162895433</v>
      </c>
      <c r="S27" s="620"/>
      <c r="T27" s="620"/>
      <c r="U27" s="620"/>
      <c r="V27" s="620"/>
      <c r="W27" s="620"/>
      <c r="X27" s="620"/>
      <c r="Y27" s="621"/>
      <c r="Z27" s="622">
        <v>18.8</v>
      </c>
      <c r="AA27" s="622"/>
      <c r="AB27" s="622"/>
      <c r="AC27" s="622"/>
      <c r="AD27" s="623" t="s">
        <v>226</v>
      </c>
      <c r="AE27" s="623"/>
      <c r="AF27" s="623"/>
      <c r="AG27" s="623"/>
      <c r="AH27" s="623"/>
      <c r="AI27" s="623"/>
      <c r="AJ27" s="623"/>
      <c r="AK27" s="623"/>
      <c r="AL27" s="624" t="s">
        <v>176</v>
      </c>
      <c r="AM27" s="625"/>
      <c r="AN27" s="625"/>
      <c r="AO27" s="626"/>
      <c r="AP27" s="616" t="s">
        <v>291</v>
      </c>
      <c r="AQ27" s="617"/>
      <c r="AR27" s="617"/>
      <c r="AS27" s="617"/>
      <c r="AT27" s="617"/>
      <c r="AU27" s="617"/>
      <c r="AV27" s="617"/>
      <c r="AW27" s="617"/>
      <c r="AX27" s="617"/>
      <c r="AY27" s="617"/>
      <c r="AZ27" s="617"/>
      <c r="BA27" s="617"/>
      <c r="BB27" s="617"/>
      <c r="BC27" s="617"/>
      <c r="BD27" s="617"/>
      <c r="BE27" s="617"/>
      <c r="BF27" s="618"/>
      <c r="BG27" s="619">
        <v>293379779</v>
      </c>
      <c r="BH27" s="620"/>
      <c r="BI27" s="620"/>
      <c r="BJ27" s="620"/>
      <c r="BK27" s="620"/>
      <c r="BL27" s="620"/>
      <c r="BM27" s="620"/>
      <c r="BN27" s="621"/>
      <c r="BO27" s="622">
        <v>100</v>
      </c>
      <c r="BP27" s="622"/>
      <c r="BQ27" s="622"/>
      <c r="BR27" s="622"/>
      <c r="BS27" s="628">
        <v>7310397</v>
      </c>
      <c r="BT27" s="620"/>
      <c r="BU27" s="620"/>
      <c r="BV27" s="620"/>
      <c r="BW27" s="620"/>
      <c r="BX27" s="620"/>
      <c r="BY27" s="620"/>
      <c r="BZ27" s="620"/>
      <c r="CA27" s="620"/>
      <c r="CB27" s="629"/>
      <c r="CD27" s="634" t="s">
        <v>292</v>
      </c>
      <c r="CE27" s="635"/>
      <c r="CF27" s="635"/>
      <c r="CG27" s="635"/>
      <c r="CH27" s="635"/>
      <c r="CI27" s="635"/>
      <c r="CJ27" s="635"/>
      <c r="CK27" s="635"/>
      <c r="CL27" s="635"/>
      <c r="CM27" s="635"/>
      <c r="CN27" s="635"/>
      <c r="CO27" s="635"/>
      <c r="CP27" s="635"/>
      <c r="CQ27" s="636"/>
      <c r="CR27" s="619">
        <v>214656254</v>
      </c>
      <c r="CS27" s="655"/>
      <c r="CT27" s="655"/>
      <c r="CU27" s="655"/>
      <c r="CV27" s="655"/>
      <c r="CW27" s="655"/>
      <c r="CX27" s="655"/>
      <c r="CY27" s="656"/>
      <c r="CZ27" s="624">
        <v>25.1</v>
      </c>
      <c r="DA27" s="653"/>
      <c r="DB27" s="653"/>
      <c r="DC27" s="657"/>
      <c r="DD27" s="628">
        <v>65570727</v>
      </c>
      <c r="DE27" s="655"/>
      <c r="DF27" s="655"/>
      <c r="DG27" s="655"/>
      <c r="DH27" s="655"/>
      <c r="DI27" s="655"/>
      <c r="DJ27" s="655"/>
      <c r="DK27" s="656"/>
      <c r="DL27" s="628">
        <v>61917443</v>
      </c>
      <c r="DM27" s="655"/>
      <c r="DN27" s="655"/>
      <c r="DO27" s="655"/>
      <c r="DP27" s="655"/>
      <c r="DQ27" s="655"/>
      <c r="DR27" s="655"/>
      <c r="DS27" s="655"/>
      <c r="DT27" s="655"/>
      <c r="DU27" s="655"/>
      <c r="DV27" s="656"/>
      <c r="DW27" s="624">
        <v>14.5</v>
      </c>
      <c r="DX27" s="653"/>
      <c r="DY27" s="653"/>
      <c r="DZ27" s="653"/>
      <c r="EA27" s="653"/>
      <c r="EB27" s="653"/>
      <c r="EC27" s="654"/>
    </row>
    <row r="28" spans="2:133" ht="11.25" customHeight="1">
      <c r="B28" s="661" t="s">
        <v>293</v>
      </c>
      <c r="C28" s="662"/>
      <c r="D28" s="662"/>
      <c r="E28" s="662"/>
      <c r="F28" s="662"/>
      <c r="G28" s="662"/>
      <c r="H28" s="662"/>
      <c r="I28" s="662"/>
      <c r="J28" s="662"/>
      <c r="K28" s="662"/>
      <c r="L28" s="662"/>
      <c r="M28" s="662"/>
      <c r="N28" s="662"/>
      <c r="O28" s="662"/>
      <c r="P28" s="662"/>
      <c r="Q28" s="663"/>
      <c r="R28" s="619">
        <v>29300</v>
      </c>
      <c r="S28" s="620"/>
      <c r="T28" s="620"/>
      <c r="U28" s="620"/>
      <c r="V28" s="620"/>
      <c r="W28" s="620"/>
      <c r="X28" s="620"/>
      <c r="Y28" s="621"/>
      <c r="Z28" s="622">
        <v>0</v>
      </c>
      <c r="AA28" s="622"/>
      <c r="AB28" s="622"/>
      <c r="AC28" s="622"/>
      <c r="AD28" s="623">
        <v>29300</v>
      </c>
      <c r="AE28" s="623"/>
      <c r="AF28" s="623"/>
      <c r="AG28" s="623"/>
      <c r="AH28" s="623"/>
      <c r="AI28" s="623"/>
      <c r="AJ28" s="623"/>
      <c r="AK28" s="623"/>
      <c r="AL28" s="624">
        <v>0</v>
      </c>
      <c r="AM28" s="625"/>
      <c r="AN28" s="625"/>
      <c r="AO28" s="626"/>
      <c r="AP28" s="664"/>
      <c r="AQ28" s="665"/>
      <c r="AR28" s="665"/>
      <c r="AS28" s="665"/>
      <c r="AT28" s="665"/>
      <c r="AU28" s="665"/>
      <c r="AV28" s="665"/>
      <c r="AW28" s="665"/>
      <c r="AX28" s="665"/>
      <c r="AY28" s="665"/>
      <c r="AZ28" s="665"/>
      <c r="BA28" s="665"/>
      <c r="BB28" s="665"/>
      <c r="BC28" s="665"/>
      <c r="BD28" s="665"/>
      <c r="BE28" s="665"/>
      <c r="BF28" s="666"/>
      <c r="BG28" s="619"/>
      <c r="BH28" s="620"/>
      <c r="BI28" s="620"/>
      <c r="BJ28" s="620"/>
      <c r="BK28" s="620"/>
      <c r="BL28" s="620"/>
      <c r="BM28" s="620"/>
      <c r="BN28" s="621"/>
      <c r="BO28" s="622"/>
      <c r="BP28" s="622"/>
      <c r="BQ28" s="622"/>
      <c r="BR28" s="622"/>
      <c r="BS28" s="623"/>
      <c r="BT28" s="623"/>
      <c r="BU28" s="623"/>
      <c r="BV28" s="623"/>
      <c r="BW28" s="623"/>
      <c r="BX28" s="623"/>
      <c r="BY28" s="623"/>
      <c r="BZ28" s="623"/>
      <c r="CA28" s="623"/>
      <c r="CB28" s="627"/>
      <c r="CD28" s="634" t="s">
        <v>294</v>
      </c>
      <c r="CE28" s="635"/>
      <c r="CF28" s="635"/>
      <c r="CG28" s="635"/>
      <c r="CH28" s="635"/>
      <c r="CI28" s="635"/>
      <c r="CJ28" s="635"/>
      <c r="CK28" s="635"/>
      <c r="CL28" s="635"/>
      <c r="CM28" s="635"/>
      <c r="CN28" s="635"/>
      <c r="CO28" s="635"/>
      <c r="CP28" s="635"/>
      <c r="CQ28" s="636"/>
      <c r="CR28" s="619">
        <v>100539359</v>
      </c>
      <c r="CS28" s="620"/>
      <c r="CT28" s="620"/>
      <c r="CU28" s="620"/>
      <c r="CV28" s="620"/>
      <c r="CW28" s="620"/>
      <c r="CX28" s="620"/>
      <c r="CY28" s="621"/>
      <c r="CZ28" s="624">
        <v>11.8</v>
      </c>
      <c r="DA28" s="653"/>
      <c r="DB28" s="653"/>
      <c r="DC28" s="657"/>
      <c r="DD28" s="628">
        <v>92338548</v>
      </c>
      <c r="DE28" s="620"/>
      <c r="DF28" s="620"/>
      <c r="DG28" s="620"/>
      <c r="DH28" s="620"/>
      <c r="DI28" s="620"/>
      <c r="DJ28" s="620"/>
      <c r="DK28" s="621"/>
      <c r="DL28" s="628">
        <v>92337661</v>
      </c>
      <c r="DM28" s="620"/>
      <c r="DN28" s="620"/>
      <c r="DO28" s="620"/>
      <c r="DP28" s="620"/>
      <c r="DQ28" s="620"/>
      <c r="DR28" s="620"/>
      <c r="DS28" s="620"/>
      <c r="DT28" s="620"/>
      <c r="DU28" s="620"/>
      <c r="DV28" s="621"/>
      <c r="DW28" s="624">
        <v>21.6</v>
      </c>
      <c r="DX28" s="653"/>
      <c r="DY28" s="653"/>
      <c r="DZ28" s="653"/>
      <c r="EA28" s="653"/>
      <c r="EB28" s="653"/>
      <c r="EC28" s="654"/>
    </row>
    <row r="29" spans="2:133" ht="11.25" customHeight="1">
      <c r="B29" s="616" t="s">
        <v>295</v>
      </c>
      <c r="C29" s="617"/>
      <c r="D29" s="617"/>
      <c r="E29" s="617"/>
      <c r="F29" s="617"/>
      <c r="G29" s="617"/>
      <c r="H29" s="617"/>
      <c r="I29" s="617"/>
      <c r="J29" s="617"/>
      <c r="K29" s="617"/>
      <c r="L29" s="617"/>
      <c r="M29" s="617"/>
      <c r="N29" s="617"/>
      <c r="O29" s="617"/>
      <c r="P29" s="617"/>
      <c r="Q29" s="618"/>
      <c r="R29" s="619">
        <v>35201222</v>
      </c>
      <c r="S29" s="620"/>
      <c r="T29" s="620"/>
      <c r="U29" s="620"/>
      <c r="V29" s="620"/>
      <c r="W29" s="620"/>
      <c r="X29" s="620"/>
      <c r="Y29" s="621"/>
      <c r="Z29" s="622">
        <v>4.0999999999999996</v>
      </c>
      <c r="AA29" s="622"/>
      <c r="AB29" s="622"/>
      <c r="AC29" s="622"/>
      <c r="AD29" s="623" t="s">
        <v>226</v>
      </c>
      <c r="AE29" s="623"/>
      <c r="AF29" s="623"/>
      <c r="AG29" s="623"/>
      <c r="AH29" s="623"/>
      <c r="AI29" s="623"/>
      <c r="AJ29" s="623"/>
      <c r="AK29" s="623"/>
      <c r="AL29" s="624" t="s">
        <v>176</v>
      </c>
      <c r="AM29" s="625"/>
      <c r="AN29" s="625"/>
      <c r="AO29" s="626"/>
      <c r="AP29" s="598" t="s">
        <v>214</v>
      </c>
      <c r="AQ29" s="599"/>
      <c r="AR29" s="599"/>
      <c r="AS29" s="599"/>
      <c r="AT29" s="599"/>
      <c r="AU29" s="599"/>
      <c r="AV29" s="599"/>
      <c r="AW29" s="599"/>
      <c r="AX29" s="599"/>
      <c r="AY29" s="599"/>
      <c r="AZ29" s="599"/>
      <c r="BA29" s="599"/>
      <c r="BB29" s="599"/>
      <c r="BC29" s="599"/>
      <c r="BD29" s="599"/>
      <c r="BE29" s="599"/>
      <c r="BF29" s="600"/>
      <c r="BG29" s="598" t="s">
        <v>296</v>
      </c>
      <c r="BH29" s="659"/>
      <c r="BI29" s="659"/>
      <c r="BJ29" s="659"/>
      <c r="BK29" s="659"/>
      <c r="BL29" s="659"/>
      <c r="BM29" s="659"/>
      <c r="BN29" s="659"/>
      <c r="BO29" s="659"/>
      <c r="BP29" s="659"/>
      <c r="BQ29" s="660"/>
      <c r="BR29" s="598" t="s">
        <v>297</v>
      </c>
      <c r="BS29" s="659"/>
      <c r="BT29" s="659"/>
      <c r="BU29" s="659"/>
      <c r="BV29" s="659"/>
      <c r="BW29" s="659"/>
      <c r="BX29" s="659"/>
      <c r="BY29" s="659"/>
      <c r="BZ29" s="659"/>
      <c r="CA29" s="659"/>
      <c r="CB29" s="660"/>
      <c r="CD29" s="682" t="s">
        <v>298</v>
      </c>
      <c r="CE29" s="683"/>
      <c r="CF29" s="634" t="s">
        <v>299</v>
      </c>
      <c r="CG29" s="635"/>
      <c r="CH29" s="635"/>
      <c r="CI29" s="635"/>
      <c r="CJ29" s="635"/>
      <c r="CK29" s="635"/>
      <c r="CL29" s="635"/>
      <c r="CM29" s="635"/>
      <c r="CN29" s="635"/>
      <c r="CO29" s="635"/>
      <c r="CP29" s="635"/>
      <c r="CQ29" s="636"/>
      <c r="CR29" s="619">
        <v>100500404</v>
      </c>
      <c r="CS29" s="655"/>
      <c r="CT29" s="655"/>
      <c r="CU29" s="655"/>
      <c r="CV29" s="655"/>
      <c r="CW29" s="655"/>
      <c r="CX29" s="655"/>
      <c r="CY29" s="656"/>
      <c r="CZ29" s="624">
        <v>11.8</v>
      </c>
      <c r="DA29" s="653"/>
      <c r="DB29" s="653"/>
      <c r="DC29" s="657"/>
      <c r="DD29" s="628">
        <v>92299593</v>
      </c>
      <c r="DE29" s="655"/>
      <c r="DF29" s="655"/>
      <c r="DG29" s="655"/>
      <c r="DH29" s="655"/>
      <c r="DI29" s="655"/>
      <c r="DJ29" s="655"/>
      <c r="DK29" s="656"/>
      <c r="DL29" s="628">
        <v>92298706</v>
      </c>
      <c r="DM29" s="655"/>
      <c r="DN29" s="655"/>
      <c r="DO29" s="655"/>
      <c r="DP29" s="655"/>
      <c r="DQ29" s="655"/>
      <c r="DR29" s="655"/>
      <c r="DS29" s="655"/>
      <c r="DT29" s="655"/>
      <c r="DU29" s="655"/>
      <c r="DV29" s="656"/>
      <c r="DW29" s="624">
        <v>21.6</v>
      </c>
      <c r="DX29" s="653"/>
      <c r="DY29" s="653"/>
      <c r="DZ29" s="653"/>
      <c r="EA29" s="653"/>
      <c r="EB29" s="653"/>
      <c r="EC29" s="654"/>
    </row>
    <row r="30" spans="2:133" ht="11.25" customHeight="1">
      <c r="B30" s="616" t="s">
        <v>300</v>
      </c>
      <c r="C30" s="617"/>
      <c r="D30" s="617"/>
      <c r="E30" s="617"/>
      <c r="F30" s="617"/>
      <c r="G30" s="617"/>
      <c r="H30" s="617"/>
      <c r="I30" s="617"/>
      <c r="J30" s="617"/>
      <c r="K30" s="617"/>
      <c r="L30" s="617"/>
      <c r="M30" s="617"/>
      <c r="N30" s="617"/>
      <c r="O30" s="617"/>
      <c r="P30" s="617"/>
      <c r="Q30" s="618"/>
      <c r="R30" s="619">
        <v>7453924</v>
      </c>
      <c r="S30" s="620"/>
      <c r="T30" s="620"/>
      <c r="U30" s="620"/>
      <c r="V30" s="620"/>
      <c r="W30" s="620"/>
      <c r="X30" s="620"/>
      <c r="Y30" s="621"/>
      <c r="Z30" s="622">
        <v>0.9</v>
      </c>
      <c r="AA30" s="622"/>
      <c r="AB30" s="622"/>
      <c r="AC30" s="622"/>
      <c r="AD30" s="623">
        <v>776581</v>
      </c>
      <c r="AE30" s="623"/>
      <c r="AF30" s="623"/>
      <c r="AG30" s="623"/>
      <c r="AH30" s="623"/>
      <c r="AI30" s="623"/>
      <c r="AJ30" s="623"/>
      <c r="AK30" s="623"/>
      <c r="AL30" s="624">
        <v>0.2</v>
      </c>
      <c r="AM30" s="625"/>
      <c r="AN30" s="625"/>
      <c r="AO30" s="626"/>
      <c r="AP30" s="667" t="s">
        <v>301</v>
      </c>
      <c r="AQ30" s="668"/>
      <c r="AR30" s="668"/>
      <c r="AS30" s="668"/>
      <c r="AT30" s="673" t="s">
        <v>302</v>
      </c>
      <c r="AU30" s="208"/>
      <c r="AV30" s="208"/>
      <c r="AW30" s="208"/>
      <c r="AX30" s="605" t="s">
        <v>179</v>
      </c>
      <c r="AY30" s="606"/>
      <c r="AZ30" s="606"/>
      <c r="BA30" s="606"/>
      <c r="BB30" s="606"/>
      <c r="BC30" s="606"/>
      <c r="BD30" s="606"/>
      <c r="BE30" s="606"/>
      <c r="BF30" s="607"/>
      <c r="BG30" s="679">
        <v>99.5</v>
      </c>
      <c r="BH30" s="680"/>
      <c r="BI30" s="680"/>
      <c r="BJ30" s="680"/>
      <c r="BK30" s="680"/>
      <c r="BL30" s="680"/>
      <c r="BM30" s="614">
        <v>98.6</v>
      </c>
      <c r="BN30" s="680"/>
      <c r="BO30" s="680"/>
      <c r="BP30" s="680"/>
      <c r="BQ30" s="681"/>
      <c r="BR30" s="679">
        <v>99.4</v>
      </c>
      <c r="BS30" s="680"/>
      <c r="BT30" s="680"/>
      <c r="BU30" s="680"/>
      <c r="BV30" s="680"/>
      <c r="BW30" s="680"/>
      <c r="BX30" s="614">
        <v>98.2</v>
      </c>
      <c r="BY30" s="680"/>
      <c r="BZ30" s="680"/>
      <c r="CA30" s="680"/>
      <c r="CB30" s="681"/>
      <c r="CD30" s="684"/>
      <c r="CE30" s="685"/>
      <c r="CF30" s="634" t="s">
        <v>303</v>
      </c>
      <c r="CG30" s="635"/>
      <c r="CH30" s="635"/>
      <c r="CI30" s="635"/>
      <c r="CJ30" s="635"/>
      <c r="CK30" s="635"/>
      <c r="CL30" s="635"/>
      <c r="CM30" s="635"/>
      <c r="CN30" s="635"/>
      <c r="CO30" s="635"/>
      <c r="CP30" s="635"/>
      <c r="CQ30" s="636"/>
      <c r="CR30" s="619">
        <v>86357530</v>
      </c>
      <c r="CS30" s="620"/>
      <c r="CT30" s="620"/>
      <c r="CU30" s="620"/>
      <c r="CV30" s="620"/>
      <c r="CW30" s="620"/>
      <c r="CX30" s="620"/>
      <c r="CY30" s="621"/>
      <c r="CZ30" s="624">
        <v>10.1</v>
      </c>
      <c r="DA30" s="653"/>
      <c r="DB30" s="653"/>
      <c r="DC30" s="657"/>
      <c r="DD30" s="628">
        <v>78523315</v>
      </c>
      <c r="DE30" s="620"/>
      <c r="DF30" s="620"/>
      <c r="DG30" s="620"/>
      <c r="DH30" s="620"/>
      <c r="DI30" s="620"/>
      <c r="DJ30" s="620"/>
      <c r="DK30" s="621"/>
      <c r="DL30" s="628">
        <v>78522428</v>
      </c>
      <c r="DM30" s="620"/>
      <c r="DN30" s="620"/>
      <c r="DO30" s="620"/>
      <c r="DP30" s="620"/>
      <c r="DQ30" s="620"/>
      <c r="DR30" s="620"/>
      <c r="DS30" s="620"/>
      <c r="DT30" s="620"/>
      <c r="DU30" s="620"/>
      <c r="DV30" s="621"/>
      <c r="DW30" s="624">
        <v>18.399999999999999</v>
      </c>
      <c r="DX30" s="653"/>
      <c r="DY30" s="653"/>
      <c r="DZ30" s="653"/>
      <c r="EA30" s="653"/>
      <c r="EB30" s="653"/>
      <c r="EC30" s="654"/>
    </row>
    <row r="31" spans="2:133" ht="11.25" customHeight="1">
      <c r="B31" s="616" t="s">
        <v>304</v>
      </c>
      <c r="C31" s="617"/>
      <c r="D31" s="617"/>
      <c r="E31" s="617"/>
      <c r="F31" s="617"/>
      <c r="G31" s="617"/>
      <c r="H31" s="617"/>
      <c r="I31" s="617"/>
      <c r="J31" s="617"/>
      <c r="K31" s="617"/>
      <c r="L31" s="617"/>
      <c r="M31" s="617"/>
      <c r="N31" s="617"/>
      <c r="O31" s="617"/>
      <c r="P31" s="617"/>
      <c r="Q31" s="618"/>
      <c r="R31" s="619">
        <v>279264</v>
      </c>
      <c r="S31" s="620"/>
      <c r="T31" s="620"/>
      <c r="U31" s="620"/>
      <c r="V31" s="620"/>
      <c r="W31" s="620"/>
      <c r="X31" s="620"/>
      <c r="Y31" s="621"/>
      <c r="Z31" s="622">
        <v>0</v>
      </c>
      <c r="AA31" s="622"/>
      <c r="AB31" s="622"/>
      <c r="AC31" s="622"/>
      <c r="AD31" s="623" t="s">
        <v>176</v>
      </c>
      <c r="AE31" s="623"/>
      <c r="AF31" s="623"/>
      <c r="AG31" s="623"/>
      <c r="AH31" s="623"/>
      <c r="AI31" s="623"/>
      <c r="AJ31" s="623"/>
      <c r="AK31" s="623"/>
      <c r="AL31" s="624" t="s">
        <v>226</v>
      </c>
      <c r="AM31" s="625"/>
      <c r="AN31" s="625"/>
      <c r="AO31" s="626"/>
      <c r="AP31" s="669"/>
      <c r="AQ31" s="670"/>
      <c r="AR31" s="670"/>
      <c r="AS31" s="670"/>
      <c r="AT31" s="674"/>
      <c r="AU31" s="207" t="s">
        <v>305</v>
      </c>
      <c r="AV31" s="207"/>
      <c r="AW31" s="207"/>
      <c r="AX31" s="616" t="s">
        <v>306</v>
      </c>
      <c r="AY31" s="617"/>
      <c r="AZ31" s="617"/>
      <c r="BA31" s="617"/>
      <c r="BB31" s="617"/>
      <c r="BC31" s="617"/>
      <c r="BD31" s="617"/>
      <c r="BE31" s="617"/>
      <c r="BF31" s="618"/>
      <c r="BG31" s="676">
        <v>99.3</v>
      </c>
      <c r="BH31" s="655"/>
      <c r="BI31" s="655"/>
      <c r="BJ31" s="655"/>
      <c r="BK31" s="655"/>
      <c r="BL31" s="655"/>
      <c r="BM31" s="625">
        <v>98.1</v>
      </c>
      <c r="BN31" s="677"/>
      <c r="BO31" s="677"/>
      <c r="BP31" s="677"/>
      <c r="BQ31" s="678"/>
      <c r="BR31" s="676">
        <v>99.1</v>
      </c>
      <c r="BS31" s="655"/>
      <c r="BT31" s="655"/>
      <c r="BU31" s="655"/>
      <c r="BV31" s="655"/>
      <c r="BW31" s="655"/>
      <c r="BX31" s="625">
        <v>97.7</v>
      </c>
      <c r="BY31" s="677"/>
      <c r="BZ31" s="677"/>
      <c r="CA31" s="677"/>
      <c r="CB31" s="678"/>
      <c r="CD31" s="684"/>
      <c r="CE31" s="685"/>
      <c r="CF31" s="634" t="s">
        <v>307</v>
      </c>
      <c r="CG31" s="635"/>
      <c r="CH31" s="635"/>
      <c r="CI31" s="635"/>
      <c r="CJ31" s="635"/>
      <c r="CK31" s="635"/>
      <c r="CL31" s="635"/>
      <c r="CM31" s="635"/>
      <c r="CN31" s="635"/>
      <c r="CO31" s="635"/>
      <c r="CP31" s="635"/>
      <c r="CQ31" s="636"/>
      <c r="CR31" s="619">
        <v>14142874</v>
      </c>
      <c r="CS31" s="655"/>
      <c r="CT31" s="655"/>
      <c r="CU31" s="655"/>
      <c r="CV31" s="655"/>
      <c r="CW31" s="655"/>
      <c r="CX31" s="655"/>
      <c r="CY31" s="656"/>
      <c r="CZ31" s="624">
        <v>1.7</v>
      </c>
      <c r="DA31" s="653"/>
      <c r="DB31" s="653"/>
      <c r="DC31" s="657"/>
      <c r="DD31" s="628">
        <v>13776278</v>
      </c>
      <c r="DE31" s="655"/>
      <c r="DF31" s="655"/>
      <c r="DG31" s="655"/>
      <c r="DH31" s="655"/>
      <c r="DI31" s="655"/>
      <c r="DJ31" s="655"/>
      <c r="DK31" s="656"/>
      <c r="DL31" s="628">
        <v>13776278</v>
      </c>
      <c r="DM31" s="655"/>
      <c r="DN31" s="655"/>
      <c r="DO31" s="655"/>
      <c r="DP31" s="655"/>
      <c r="DQ31" s="655"/>
      <c r="DR31" s="655"/>
      <c r="DS31" s="655"/>
      <c r="DT31" s="655"/>
      <c r="DU31" s="655"/>
      <c r="DV31" s="656"/>
      <c r="DW31" s="624">
        <v>3.2</v>
      </c>
      <c r="DX31" s="653"/>
      <c r="DY31" s="653"/>
      <c r="DZ31" s="653"/>
      <c r="EA31" s="653"/>
      <c r="EB31" s="653"/>
      <c r="EC31" s="654"/>
    </row>
    <row r="32" spans="2:133" ht="11.25" customHeight="1">
      <c r="B32" s="616" t="s">
        <v>308</v>
      </c>
      <c r="C32" s="617"/>
      <c r="D32" s="617"/>
      <c r="E32" s="617"/>
      <c r="F32" s="617"/>
      <c r="G32" s="617"/>
      <c r="H32" s="617"/>
      <c r="I32" s="617"/>
      <c r="J32" s="617"/>
      <c r="K32" s="617"/>
      <c r="L32" s="617"/>
      <c r="M32" s="617"/>
      <c r="N32" s="617"/>
      <c r="O32" s="617"/>
      <c r="P32" s="617"/>
      <c r="Q32" s="618"/>
      <c r="R32" s="619">
        <v>9738990</v>
      </c>
      <c r="S32" s="620"/>
      <c r="T32" s="620"/>
      <c r="U32" s="620"/>
      <c r="V32" s="620"/>
      <c r="W32" s="620"/>
      <c r="X32" s="620"/>
      <c r="Y32" s="621"/>
      <c r="Z32" s="622">
        <v>1.1000000000000001</v>
      </c>
      <c r="AA32" s="622"/>
      <c r="AB32" s="622"/>
      <c r="AC32" s="622"/>
      <c r="AD32" s="623" t="s">
        <v>176</v>
      </c>
      <c r="AE32" s="623"/>
      <c r="AF32" s="623"/>
      <c r="AG32" s="623"/>
      <c r="AH32" s="623"/>
      <c r="AI32" s="623"/>
      <c r="AJ32" s="623"/>
      <c r="AK32" s="623"/>
      <c r="AL32" s="624" t="s">
        <v>226</v>
      </c>
      <c r="AM32" s="625"/>
      <c r="AN32" s="625"/>
      <c r="AO32" s="626"/>
      <c r="AP32" s="671"/>
      <c r="AQ32" s="672"/>
      <c r="AR32" s="672"/>
      <c r="AS32" s="672"/>
      <c r="AT32" s="675"/>
      <c r="AU32" s="209"/>
      <c r="AV32" s="209"/>
      <c r="AW32" s="209"/>
      <c r="AX32" s="664" t="s">
        <v>309</v>
      </c>
      <c r="AY32" s="665"/>
      <c r="AZ32" s="665"/>
      <c r="BA32" s="665"/>
      <c r="BB32" s="665"/>
      <c r="BC32" s="665"/>
      <c r="BD32" s="665"/>
      <c r="BE32" s="665"/>
      <c r="BF32" s="666"/>
      <c r="BG32" s="688">
        <v>99.6</v>
      </c>
      <c r="BH32" s="689"/>
      <c r="BI32" s="689"/>
      <c r="BJ32" s="689"/>
      <c r="BK32" s="689"/>
      <c r="BL32" s="689"/>
      <c r="BM32" s="690">
        <v>98.9</v>
      </c>
      <c r="BN32" s="689"/>
      <c r="BO32" s="689"/>
      <c r="BP32" s="689"/>
      <c r="BQ32" s="691"/>
      <c r="BR32" s="688">
        <v>99.5</v>
      </c>
      <c r="BS32" s="689"/>
      <c r="BT32" s="689"/>
      <c r="BU32" s="689"/>
      <c r="BV32" s="689"/>
      <c r="BW32" s="689"/>
      <c r="BX32" s="690">
        <v>98.6</v>
      </c>
      <c r="BY32" s="689"/>
      <c r="BZ32" s="689"/>
      <c r="CA32" s="689"/>
      <c r="CB32" s="691"/>
      <c r="CD32" s="686"/>
      <c r="CE32" s="687"/>
      <c r="CF32" s="634" t="s">
        <v>310</v>
      </c>
      <c r="CG32" s="635"/>
      <c r="CH32" s="635"/>
      <c r="CI32" s="635"/>
      <c r="CJ32" s="635"/>
      <c r="CK32" s="635"/>
      <c r="CL32" s="635"/>
      <c r="CM32" s="635"/>
      <c r="CN32" s="635"/>
      <c r="CO32" s="635"/>
      <c r="CP32" s="635"/>
      <c r="CQ32" s="636"/>
      <c r="CR32" s="619">
        <v>38955</v>
      </c>
      <c r="CS32" s="620"/>
      <c r="CT32" s="620"/>
      <c r="CU32" s="620"/>
      <c r="CV32" s="620"/>
      <c r="CW32" s="620"/>
      <c r="CX32" s="620"/>
      <c r="CY32" s="621"/>
      <c r="CZ32" s="624">
        <v>0</v>
      </c>
      <c r="DA32" s="653"/>
      <c r="DB32" s="653"/>
      <c r="DC32" s="657"/>
      <c r="DD32" s="628">
        <v>38955</v>
      </c>
      <c r="DE32" s="620"/>
      <c r="DF32" s="620"/>
      <c r="DG32" s="620"/>
      <c r="DH32" s="620"/>
      <c r="DI32" s="620"/>
      <c r="DJ32" s="620"/>
      <c r="DK32" s="621"/>
      <c r="DL32" s="628">
        <v>38955</v>
      </c>
      <c r="DM32" s="620"/>
      <c r="DN32" s="620"/>
      <c r="DO32" s="620"/>
      <c r="DP32" s="620"/>
      <c r="DQ32" s="620"/>
      <c r="DR32" s="620"/>
      <c r="DS32" s="620"/>
      <c r="DT32" s="620"/>
      <c r="DU32" s="620"/>
      <c r="DV32" s="621"/>
      <c r="DW32" s="624">
        <v>0</v>
      </c>
      <c r="DX32" s="653"/>
      <c r="DY32" s="653"/>
      <c r="DZ32" s="653"/>
      <c r="EA32" s="653"/>
      <c r="EB32" s="653"/>
      <c r="EC32" s="654"/>
    </row>
    <row r="33" spans="2:133" ht="11.25" customHeight="1">
      <c r="B33" s="616" t="s">
        <v>311</v>
      </c>
      <c r="C33" s="617"/>
      <c r="D33" s="617"/>
      <c r="E33" s="617"/>
      <c r="F33" s="617"/>
      <c r="G33" s="617"/>
      <c r="H33" s="617"/>
      <c r="I33" s="617"/>
      <c r="J33" s="617"/>
      <c r="K33" s="617"/>
      <c r="L33" s="617"/>
      <c r="M33" s="617"/>
      <c r="N33" s="617"/>
      <c r="O33" s="617"/>
      <c r="P33" s="617"/>
      <c r="Q33" s="618"/>
      <c r="R33" s="619">
        <v>14388537</v>
      </c>
      <c r="S33" s="620"/>
      <c r="T33" s="620"/>
      <c r="U33" s="620"/>
      <c r="V33" s="620"/>
      <c r="W33" s="620"/>
      <c r="X33" s="620"/>
      <c r="Y33" s="621"/>
      <c r="Z33" s="622">
        <v>1.7</v>
      </c>
      <c r="AA33" s="622"/>
      <c r="AB33" s="622"/>
      <c r="AC33" s="622"/>
      <c r="AD33" s="623" t="s">
        <v>176</v>
      </c>
      <c r="AE33" s="623"/>
      <c r="AF33" s="623"/>
      <c r="AG33" s="623"/>
      <c r="AH33" s="623"/>
      <c r="AI33" s="623"/>
      <c r="AJ33" s="623"/>
      <c r="AK33" s="623"/>
      <c r="AL33" s="624" t="s">
        <v>226</v>
      </c>
      <c r="AM33" s="625"/>
      <c r="AN33" s="625"/>
      <c r="AO33" s="626"/>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34" t="s">
        <v>312</v>
      </c>
      <c r="CE33" s="635"/>
      <c r="CF33" s="635"/>
      <c r="CG33" s="635"/>
      <c r="CH33" s="635"/>
      <c r="CI33" s="635"/>
      <c r="CJ33" s="635"/>
      <c r="CK33" s="635"/>
      <c r="CL33" s="635"/>
      <c r="CM33" s="635"/>
      <c r="CN33" s="635"/>
      <c r="CO33" s="635"/>
      <c r="CP33" s="635"/>
      <c r="CQ33" s="636"/>
      <c r="CR33" s="619">
        <v>311493804</v>
      </c>
      <c r="CS33" s="655"/>
      <c r="CT33" s="655"/>
      <c r="CU33" s="655"/>
      <c r="CV33" s="655"/>
      <c r="CW33" s="655"/>
      <c r="CX33" s="655"/>
      <c r="CY33" s="656"/>
      <c r="CZ33" s="624">
        <v>36.4</v>
      </c>
      <c r="DA33" s="653"/>
      <c r="DB33" s="653"/>
      <c r="DC33" s="657"/>
      <c r="DD33" s="628">
        <v>163764052</v>
      </c>
      <c r="DE33" s="655"/>
      <c r="DF33" s="655"/>
      <c r="DG33" s="655"/>
      <c r="DH33" s="655"/>
      <c r="DI33" s="655"/>
      <c r="DJ33" s="655"/>
      <c r="DK33" s="656"/>
      <c r="DL33" s="628">
        <v>129665529</v>
      </c>
      <c r="DM33" s="655"/>
      <c r="DN33" s="655"/>
      <c r="DO33" s="655"/>
      <c r="DP33" s="655"/>
      <c r="DQ33" s="655"/>
      <c r="DR33" s="655"/>
      <c r="DS33" s="655"/>
      <c r="DT33" s="655"/>
      <c r="DU33" s="655"/>
      <c r="DV33" s="656"/>
      <c r="DW33" s="624">
        <v>30.3</v>
      </c>
      <c r="DX33" s="653"/>
      <c r="DY33" s="653"/>
      <c r="DZ33" s="653"/>
      <c r="EA33" s="653"/>
      <c r="EB33" s="653"/>
      <c r="EC33" s="654"/>
    </row>
    <row r="34" spans="2:133" ht="11.25" customHeight="1">
      <c r="B34" s="616" t="s">
        <v>313</v>
      </c>
      <c r="C34" s="617"/>
      <c r="D34" s="617"/>
      <c r="E34" s="617"/>
      <c r="F34" s="617"/>
      <c r="G34" s="617"/>
      <c r="H34" s="617"/>
      <c r="I34" s="617"/>
      <c r="J34" s="617"/>
      <c r="K34" s="617"/>
      <c r="L34" s="617"/>
      <c r="M34" s="617"/>
      <c r="N34" s="617"/>
      <c r="O34" s="617"/>
      <c r="P34" s="617"/>
      <c r="Q34" s="618"/>
      <c r="R34" s="619">
        <v>108893300</v>
      </c>
      <c r="S34" s="620"/>
      <c r="T34" s="620"/>
      <c r="U34" s="620"/>
      <c r="V34" s="620"/>
      <c r="W34" s="620"/>
      <c r="X34" s="620"/>
      <c r="Y34" s="621"/>
      <c r="Z34" s="622">
        <v>12.5</v>
      </c>
      <c r="AA34" s="622"/>
      <c r="AB34" s="622"/>
      <c r="AC34" s="622"/>
      <c r="AD34" s="623">
        <v>2</v>
      </c>
      <c r="AE34" s="623"/>
      <c r="AF34" s="623"/>
      <c r="AG34" s="623"/>
      <c r="AH34" s="623"/>
      <c r="AI34" s="623"/>
      <c r="AJ34" s="623"/>
      <c r="AK34" s="623"/>
      <c r="AL34" s="624">
        <v>0</v>
      </c>
      <c r="AM34" s="625"/>
      <c r="AN34" s="625"/>
      <c r="AO34" s="626"/>
      <c r="AP34" s="212"/>
      <c r="AQ34" s="598" t="s">
        <v>314</v>
      </c>
      <c r="AR34" s="599"/>
      <c r="AS34" s="599"/>
      <c r="AT34" s="599"/>
      <c r="AU34" s="599"/>
      <c r="AV34" s="599"/>
      <c r="AW34" s="599"/>
      <c r="AX34" s="599"/>
      <c r="AY34" s="599"/>
      <c r="AZ34" s="599"/>
      <c r="BA34" s="599"/>
      <c r="BB34" s="599"/>
      <c r="BC34" s="599"/>
      <c r="BD34" s="599"/>
      <c r="BE34" s="599"/>
      <c r="BF34" s="600"/>
      <c r="BG34" s="598" t="s">
        <v>315</v>
      </c>
      <c r="BH34" s="599"/>
      <c r="BI34" s="599"/>
      <c r="BJ34" s="599"/>
      <c r="BK34" s="599"/>
      <c r="BL34" s="599"/>
      <c r="BM34" s="599"/>
      <c r="BN34" s="599"/>
      <c r="BO34" s="599"/>
      <c r="BP34" s="599"/>
      <c r="BQ34" s="599"/>
      <c r="BR34" s="599"/>
      <c r="BS34" s="599"/>
      <c r="BT34" s="599"/>
      <c r="BU34" s="599"/>
      <c r="BV34" s="599"/>
      <c r="BW34" s="599"/>
      <c r="BX34" s="599"/>
      <c r="BY34" s="599"/>
      <c r="BZ34" s="599"/>
      <c r="CA34" s="599"/>
      <c r="CB34" s="600"/>
      <c r="CD34" s="634" t="s">
        <v>316</v>
      </c>
      <c r="CE34" s="635"/>
      <c r="CF34" s="635"/>
      <c r="CG34" s="635"/>
      <c r="CH34" s="635"/>
      <c r="CI34" s="635"/>
      <c r="CJ34" s="635"/>
      <c r="CK34" s="635"/>
      <c r="CL34" s="635"/>
      <c r="CM34" s="635"/>
      <c r="CN34" s="635"/>
      <c r="CO34" s="635"/>
      <c r="CP34" s="635"/>
      <c r="CQ34" s="636"/>
      <c r="CR34" s="619">
        <v>82178345</v>
      </c>
      <c r="CS34" s="620"/>
      <c r="CT34" s="620"/>
      <c r="CU34" s="620"/>
      <c r="CV34" s="620"/>
      <c r="CW34" s="620"/>
      <c r="CX34" s="620"/>
      <c r="CY34" s="621"/>
      <c r="CZ34" s="624">
        <v>9.6</v>
      </c>
      <c r="DA34" s="653"/>
      <c r="DB34" s="653"/>
      <c r="DC34" s="657"/>
      <c r="DD34" s="628">
        <v>55027702</v>
      </c>
      <c r="DE34" s="620"/>
      <c r="DF34" s="620"/>
      <c r="DG34" s="620"/>
      <c r="DH34" s="620"/>
      <c r="DI34" s="620"/>
      <c r="DJ34" s="620"/>
      <c r="DK34" s="621"/>
      <c r="DL34" s="628">
        <v>51981668</v>
      </c>
      <c r="DM34" s="620"/>
      <c r="DN34" s="620"/>
      <c r="DO34" s="620"/>
      <c r="DP34" s="620"/>
      <c r="DQ34" s="620"/>
      <c r="DR34" s="620"/>
      <c r="DS34" s="620"/>
      <c r="DT34" s="620"/>
      <c r="DU34" s="620"/>
      <c r="DV34" s="621"/>
      <c r="DW34" s="624">
        <v>12.2</v>
      </c>
      <c r="DX34" s="653"/>
      <c r="DY34" s="653"/>
      <c r="DZ34" s="653"/>
      <c r="EA34" s="653"/>
      <c r="EB34" s="653"/>
      <c r="EC34" s="654"/>
    </row>
    <row r="35" spans="2:133" ht="11.25" customHeight="1">
      <c r="B35" s="616" t="s">
        <v>317</v>
      </c>
      <c r="C35" s="617"/>
      <c r="D35" s="617"/>
      <c r="E35" s="617"/>
      <c r="F35" s="617"/>
      <c r="G35" s="617"/>
      <c r="H35" s="617"/>
      <c r="I35" s="617"/>
      <c r="J35" s="617"/>
      <c r="K35" s="617"/>
      <c r="L35" s="617"/>
      <c r="M35" s="617"/>
      <c r="N35" s="617"/>
      <c r="O35" s="617"/>
      <c r="P35" s="617"/>
      <c r="Q35" s="618"/>
      <c r="R35" s="619">
        <v>80268000</v>
      </c>
      <c r="S35" s="620"/>
      <c r="T35" s="620"/>
      <c r="U35" s="620"/>
      <c r="V35" s="620"/>
      <c r="W35" s="620"/>
      <c r="X35" s="620"/>
      <c r="Y35" s="621"/>
      <c r="Z35" s="622">
        <v>9.1999999999999993</v>
      </c>
      <c r="AA35" s="622"/>
      <c r="AB35" s="622"/>
      <c r="AC35" s="622"/>
      <c r="AD35" s="623" t="s">
        <v>176</v>
      </c>
      <c r="AE35" s="623"/>
      <c r="AF35" s="623"/>
      <c r="AG35" s="623"/>
      <c r="AH35" s="623"/>
      <c r="AI35" s="623"/>
      <c r="AJ35" s="623"/>
      <c r="AK35" s="623"/>
      <c r="AL35" s="624" t="s">
        <v>226</v>
      </c>
      <c r="AM35" s="625"/>
      <c r="AN35" s="625"/>
      <c r="AO35" s="626"/>
      <c r="AP35" s="212"/>
      <c r="AQ35" s="692" t="s">
        <v>318</v>
      </c>
      <c r="AR35" s="693"/>
      <c r="AS35" s="693"/>
      <c r="AT35" s="693"/>
      <c r="AU35" s="693"/>
      <c r="AV35" s="693"/>
      <c r="AW35" s="693"/>
      <c r="AX35" s="693"/>
      <c r="AY35" s="694"/>
      <c r="AZ35" s="608">
        <v>97260047</v>
      </c>
      <c r="BA35" s="609"/>
      <c r="BB35" s="609"/>
      <c r="BC35" s="609"/>
      <c r="BD35" s="609"/>
      <c r="BE35" s="609"/>
      <c r="BF35" s="695"/>
      <c r="BG35" s="630" t="s">
        <v>319</v>
      </c>
      <c r="BH35" s="631"/>
      <c r="BI35" s="631"/>
      <c r="BJ35" s="631"/>
      <c r="BK35" s="631"/>
      <c r="BL35" s="631"/>
      <c r="BM35" s="631"/>
      <c r="BN35" s="631"/>
      <c r="BO35" s="631"/>
      <c r="BP35" s="631"/>
      <c r="BQ35" s="631"/>
      <c r="BR35" s="631"/>
      <c r="BS35" s="631"/>
      <c r="BT35" s="631"/>
      <c r="BU35" s="632"/>
      <c r="BV35" s="608">
        <v>4875667</v>
      </c>
      <c r="BW35" s="609"/>
      <c r="BX35" s="609"/>
      <c r="BY35" s="609"/>
      <c r="BZ35" s="609"/>
      <c r="CA35" s="609"/>
      <c r="CB35" s="695"/>
      <c r="CD35" s="634" t="s">
        <v>320</v>
      </c>
      <c r="CE35" s="635"/>
      <c r="CF35" s="635"/>
      <c r="CG35" s="635"/>
      <c r="CH35" s="635"/>
      <c r="CI35" s="635"/>
      <c r="CJ35" s="635"/>
      <c r="CK35" s="635"/>
      <c r="CL35" s="635"/>
      <c r="CM35" s="635"/>
      <c r="CN35" s="635"/>
      <c r="CO35" s="635"/>
      <c r="CP35" s="635"/>
      <c r="CQ35" s="636"/>
      <c r="CR35" s="619">
        <v>9978096</v>
      </c>
      <c r="CS35" s="655"/>
      <c r="CT35" s="655"/>
      <c r="CU35" s="655"/>
      <c r="CV35" s="655"/>
      <c r="CW35" s="655"/>
      <c r="CX35" s="655"/>
      <c r="CY35" s="656"/>
      <c r="CZ35" s="624">
        <v>1.2</v>
      </c>
      <c r="DA35" s="653"/>
      <c r="DB35" s="653"/>
      <c r="DC35" s="657"/>
      <c r="DD35" s="628">
        <v>6914681</v>
      </c>
      <c r="DE35" s="655"/>
      <c r="DF35" s="655"/>
      <c r="DG35" s="655"/>
      <c r="DH35" s="655"/>
      <c r="DI35" s="655"/>
      <c r="DJ35" s="655"/>
      <c r="DK35" s="656"/>
      <c r="DL35" s="628">
        <v>6914452</v>
      </c>
      <c r="DM35" s="655"/>
      <c r="DN35" s="655"/>
      <c r="DO35" s="655"/>
      <c r="DP35" s="655"/>
      <c r="DQ35" s="655"/>
      <c r="DR35" s="655"/>
      <c r="DS35" s="655"/>
      <c r="DT35" s="655"/>
      <c r="DU35" s="655"/>
      <c r="DV35" s="656"/>
      <c r="DW35" s="624">
        <v>1.6</v>
      </c>
      <c r="DX35" s="653"/>
      <c r="DY35" s="653"/>
      <c r="DZ35" s="653"/>
      <c r="EA35" s="653"/>
      <c r="EB35" s="653"/>
      <c r="EC35" s="654"/>
    </row>
    <row r="36" spans="2:133" ht="11.25" customHeight="1">
      <c r="B36" s="616" t="s">
        <v>321</v>
      </c>
      <c r="C36" s="617"/>
      <c r="D36" s="617"/>
      <c r="E36" s="617"/>
      <c r="F36" s="617"/>
      <c r="G36" s="617"/>
      <c r="H36" s="617"/>
      <c r="I36" s="617"/>
      <c r="J36" s="617"/>
      <c r="K36" s="617"/>
      <c r="L36" s="617"/>
      <c r="M36" s="617"/>
      <c r="N36" s="617"/>
      <c r="O36" s="617"/>
      <c r="P36" s="617"/>
      <c r="Q36" s="618"/>
      <c r="R36" s="619" t="s">
        <v>176</v>
      </c>
      <c r="S36" s="620"/>
      <c r="T36" s="620"/>
      <c r="U36" s="620"/>
      <c r="V36" s="620"/>
      <c r="W36" s="620"/>
      <c r="X36" s="620"/>
      <c r="Y36" s="621"/>
      <c r="Z36" s="622" t="s">
        <v>226</v>
      </c>
      <c r="AA36" s="622"/>
      <c r="AB36" s="622"/>
      <c r="AC36" s="622"/>
      <c r="AD36" s="623" t="s">
        <v>226</v>
      </c>
      <c r="AE36" s="623"/>
      <c r="AF36" s="623"/>
      <c r="AG36" s="623"/>
      <c r="AH36" s="623"/>
      <c r="AI36" s="623"/>
      <c r="AJ36" s="623"/>
      <c r="AK36" s="623"/>
      <c r="AL36" s="624" t="s">
        <v>226</v>
      </c>
      <c r="AM36" s="625"/>
      <c r="AN36" s="625"/>
      <c r="AO36" s="626"/>
      <c r="AQ36" s="696" t="s">
        <v>322</v>
      </c>
      <c r="AR36" s="697"/>
      <c r="AS36" s="697"/>
      <c r="AT36" s="697"/>
      <c r="AU36" s="697"/>
      <c r="AV36" s="697"/>
      <c r="AW36" s="697"/>
      <c r="AX36" s="697"/>
      <c r="AY36" s="698"/>
      <c r="AZ36" s="619">
        <v>21122936</v>
      </c>
      <c r="BA36" s="620"/>
      <c r="BB36" s="620"/>
      <c r="BC36" s="620"/>
      <c r="BD36" s="655"/>
      <c r="BE36" s="655"/>
      <c r="BF36" s="678"/>
      <c r="BG36" s="634" t="s">
        <v>323</v>
      </c>
      <c r="BH36" s="635"/>
      <c r="BI36" s="635"/>
      <c r="BJ36" s="635"/>
      <c r="BK36" s="635"/>
      <c r="BL36" s="635"/>
      <c r="BM36" s="635"/>
      <c r="BN36" s="635"/>
      <c r="BO36" s="635"/>
      <c r="BP36" s="635"/>
      <c r="BQ36" s="635"/>
      <c r="BR36" s="635"/>
      <c r="BS36" s="635"/>
      <c r="BT36" s="635"/>
      <c r="BU36" s="636"/>
      <c r="BV36" s="619">
        <v>-3103905</v>
      </c>
      <c r="BW36" s="620"/>
      <c r="BX36" s="620"/>
      <c r="BY36" s="620"/>
      <c r="BZ36" s="620"/>
      <c r="CA36" s="620"/>
      <c r="CB36" s="629"/>
      <c r="CD36" s="634" t="s">
        <v>324</v>
      </c>
      <c r="CE36" s="635"/>
      <c r="CF36" s="635"/>
      <c r="CG36" s="635"/>
      <c r="CH36" s="635"/>
      <c r="CI36" s="635"/>
      <c r="CJ36" s="635"/>
      <c r="CK36" s="635"/>
      <c r="CL36" s="635"/>
      <c r="CM36" s="635"/>
      <c r="CN36" s="635"/>
      <c r="CO36" s="635"/>
      <c r="CP36" s="635"/>
      <c r="CQ36" s="636"/>
      <c r="CR36" s="619">
        <v>55258784</v>
      </c>
      <c r="CS36" s="620"/>
      <c r="CT36" s="620"/>
      <c r="CU36" s="620"/>
      <c r="CV36" s="620"/>
      <c r="CW36" s="620"/>
      <c r="CX36" s="620"/>
      <c r="CY36" s="621"/>
      <c r="CZ36" s="624">
        <v>6.5</v>
      </c>
      <c r="DA36" s="653"/>
      <c r="DB36" s="653"/>
      <c r="DC36" s="657"/>
      <c r="DD36" s="628">
        <v>47561923</v>
      </c>
      <c r="DE36" s="620"/>
      <c r="DF36" s="620"/>
      <c r="DG36" s="620"/>
      <c r="DH36" s="620"/>
      <c r="DI36" s="620"/>
      <c r="DJ36" s="620"/>
      <c r="DK36" s="621"/>
      <c r="DL36" s="628">
        <v>32301689</v>
      </c>
      <c r="DM36" s="620"/>
      <c r="DN36" s="620"/>
      <c r="DO36" s="620"/>
      <c r="DP36" s="620"/>
      <c r="DQ36" s="620"/>
      <c r="DR36" s="620"/>
      <c r="DS36" s="620"/>
      <c r="DT36" s="620"/>
      <c r="DU36" s="620"/>
      <c r="DV36" s="621"/>
      <c r="DW36" s="624">
        <v>7.6</v>
      </c>
      <c r="DX36" s="653"/>
      <c r="DY36" s="653"/>
      <c r="DZ36" s="653"/>
      <c r="EA36" s="653"/>
      <c r="EB36" s="653"/>
      <c r="EC36" s="654"/>
    </row>
    <row r="37" spans="2:133" ht="11.25" customHeight="1">
      <c r="B37" s="616" t="s">
        <v>325</v>
      </c>
      <c r="C37" s="617"/>
      <c r="D37" s="617"/>
      <c r="E37" s="617"/>
      <c r="F37" s="617"/>
      <c r="G37" s="617"/>
      <c r="H37" s="617"/>
      <c r="I37" s="617"/>
      <c r="J37" s="617"/>
      <c r="K37" s="617"/>
      <c r="L37" s="617"/>
      <c r="M37" s="617"/>
      <c r="N37" s="617"/>
      <c r="O37" s="617"/>
      <c r="P37" s="617"/>
      <c r="Q37" s="618"/>
      <c r="R37" s="619">
        <v>41000000</v>
      </c>
      <c r="S37" s="620"/>
      <c r="T37" s="620"/>
      <c r="U37" s="620"/>
      <c r="V37" s="620"/>
      <c r="W37" s="620"/>
      <c r="X37" s="620"/>
      <c r="Y37" s="621"/>
      <c r="Z37" s="622">
        <v>4.7</v>
      </c>
      <c r="AA37" s="622"/>
      <c r="AB37" s="622"/>
      <c r="AC37" s="622"/>
      <c r="AD37" s="623" t="s">
        <v>226</v>
      </c>
      <c r="AE37" s="623"/>
      <c r="AF37" s="623"/>
      <c r="AG37" s="623"/>
      <c r="AH37" s="623"/>
      <c r="AI37" s="623"/>
      <c r="AJ37" s="623"/>
      <c r="AK37" s="623"/>
      <c r="AL37" s="624" t="s">
        <v>176</v>
      </c>
      <c r="AM37" s="625"/>
      <c r="AN37" s="625"/>
      <c r="AO37" s="626"/>
      <c r="AQ37" s="696" t="s">
        <v>326</v>
      </c>
      <c r="AR37" s="697"/>
      <c r="AS37" s="697"/>
      <c r="AT37" s="697"/>
      <c r="AU37" s="697"/>
      <c r="AV37" s="697"/>
      <c r="AW37" s="697"/>
      <c r="AX37" s="697"/>
      <c r="AY37" s="698"/>
      <c r="AZ37" s="619">
        <v>19301510</v>
      </c>
      <c r="BA37" s="620"/>
      <c r="BB37" s="620"/>
      <c r="BC37" s="620"/>
      <c r="BD37" s="655"/>
      <c r="BE37" s="655"/>
      <c r="BF37" s="678"/>
      <c r="BG37" s="634" t="s">
        <v>327</v>
      </c>
      <c r="BH37" s="635"/>
      <c r="BI37" s="635"/>
      <c r="BJ37" s="635"/>
      <c r="BK37" s="635"/>
      <c r="BL37" s="635"/>
      <c r="BM37" s="635"/>
      <c r="BN37" s="635"/>
      <c r="BO37" s="635"/>
      <c r="BP37" s="635"/>
      <c r="BQ37" s="635"/>
      <c r="BR37" s="635"/>
      <c r="BS37" s="635"/>
      <c r="BT37" s="635"/>
      <c r="BU37" s="636"/>
      <c r="BV37" s="619">
        <v>214871</v>
      </c>
      <c r="BW37" s="620"/>
      <c r="BX37" s="620"/>
      <c r="BY37" s="620"/>
      <c r="BZ37" s="620"/>
      <c r="CA37" s="620"/>
      <c r="CB37" s="629"/>
      <c r="CD37" s="634" t="s">
        <v>328</v>
      </c>
      <c r="CE37" s="635"/>
      <c r="CF37" s="635"/>
      <c r="CG37" s="635"/>
      <c r="CH37" s="635"/>
      <c r="CI37" s="635"/>
      <c r="CJ37" s="635"/>
      <c r="CK37" s="635"/>
      <c r="CL37" s="635"/>
      <c r="CM37" s="635"/>
      <c r="CN37" s="635"/>
      <c r="CO37" s="635"/>
      <c r="CP37" s="635"/>
      <c r="CQ37" s="636"/>
      <c r="CR37" s="619">
        <v>229192</v>
      </c>
      <c r="CS37" s="655"/>
      <c r="CT37" s="655"/>
      <c r="CU37" s="655"/>
      <c r="CV37" s="655"/>
      <c r="CW37" s="655"/>
      <c r="CX37" s="655"/>
      <c r="CY37" s="656"/>
      <c r="CZ37" s="624">
        <v>0</v>
      </c>
      <c r="DA37" s="653"/>
      <c r="DB37" s="653"/>
      <c r="DC37" s="657"/>
      <c r="DD37" s="628">
        <v>229192</v>
      </c>
      <c r="DE37" s="655"/>
      <c r="DF37" s="655"/>
      <c r="DG37" s="655"/>
      <c r="DH37" s="655"/>
      <c r="DI37" s="655"/>
      <c r="DJ37" s="655"/>
      <c r="DK37" s="656"/>
      <c r="DL37" s="628">
        <v>226941</v>
      </c>
      <c r="DM37" s="655"/>
      <c r="DN37" s="655"/>
      <c r="DO37" s="655"/>
      <c r="DP37" s="655"/>
      <c r="DQ37" s="655"/>
      <c r="DR37" s="655"/>
      <c r="DS37" s="655"/>
      <c r="DT37" s="655"/>
      <c r="DU37" s="655"/>
      <c r="DV37" s="656"/>
      <c r="DW37" s="624">
        <v>0.1</v>
      </c>
      <c r="DX37" s="653"/>
      <c r="DY37" s="653"/>
      <c r="DZ37" s="653"/>
      <c r="EA37" s="653"/>
      <c r="EB37" s="653"/>
      <c r="EC37" s="654"/>
    </row>
    <row r="38" spans="2:133" ht="11.25" customHeight="1">
      <c r="B38" s="664" t="s">
        <v>329</v>
      </c>
      <c r="C38" s="665"/>
      <c r="D38" s="665"/>
      <c r="E38" s="665"/>
      <c r="F38" s="665"/>
      <c r="G38" s="665"/>
      <c r="H38" s="665"/>
      <c r="I38" s="665"/>
      <c r="J38" s="665"/>
      <c r="K38" s="665"/>
      <c r="L38" s="665"/>
      <c r="M38" s="665"/>
      <c r="N38" s="665"/>
      <c r="O38" s="665"/>
      <c r="P38" s="665"/>
      <c r="Q38" s="666"/>
      <c r="R38" s="699">
        <v>868018383</v>
      </c>
      <c r="S38" s="700"/>
      <c r="T38" s="700"/>
      <c r="U38" s="700"/>
      <c r="V38" s="700"/>
      <c r="W38" s="700"/>
      <c r="X38" s="700"/>
      <c r="Y38" s="701"/>
      <c r="Z38" s="702">
        <v>100</v>
      </c>
      <c r="AA38" s="702"/>
      <c r="AB38" s="702"/>
      <c r="AC38" s="702"/>
      <c r="AD38" s="703">
        <v>386345770</v>
      </c>
      <c r="AE38" s="703"/>
      <c r="AF38" s="703"/>
      <c r="AG38" s="703"/>
      <c r="AH38" s="703"/>
      <c r="AI38" s="703"/>
      <c r="AJ38" s="703"/>
      <c r="AK38" s="703"/>
      <c r="AL38" s="704">
        <v>100</v>
      </c>
      <c r="AM38" s="690"/>
      <c r="AN38" s="690"/>
      <c r="AO38" s="705"/>
      <c r="AQ38" s="696" t="s">
        <v>330</v>
      </c>
      <c r="AR38" s="697"/>
      <c r="AS38" s="697"/>
      <c r="AT38" s="697"/>
      <c r="AU38" s="697"/>
      <c r="AV38" s="697"/>
      <c r="AW38" s="697"/>
      <c r="AX38" s="697"/>
      <c r="AY38" s="698"/>
      <c r="AZ38" s="619">
        <v>2232268</v>
      </c>
      <c r="BA38" s="620"/>
      <c r="BB38" s="620"/>
      <c r="BC38" s="620"/>
      <c r="BD38" s="655"/>
      <c r="BE38" s="655"/>
      <c r="BF38" s="678"/>
      <c r="BG38" s="634" t="s">
        <v>331</v>
      </c>
      <c r="BH38" s="635"/>
      <c r="BI38" s="635"/>
      <c r="BJ38" s="635"/>
      <c r="BK38" s="635"/>
      <c r="BL38" s="635"/>
      <c r="BM38" s="635"/>
      <c r="BN38" s="635"/>
      <c r="BO38" s="635"/>
      <c r="BP38" s="635"/>
      <c r="BQ38" s="635"/>
      <c r="BR38" s="635"/>
      <c r="BS38" s="635"/>
      <c r="BT38" s="635"/>
      <c r="BU38" s="636"/>
      <c r="BV38" s="619">
        <v>323565</v>
      </c>
      <c r="BW38" s="620"/>
      <c r="BX38" s="620"/>
      <c r="BY38" s="620"/>
      <c r="BZ38" s="620"/>
      <c r="CA38" s="620"/>
      <c r="CB38" s="629"/>
      <c r="CD38" s="634" t="s">
        <v>332</v>
      </c>
      <c r="CE38" s="635"/>
      <c r="CF38" s="635"/>
      <c r="CG38" s="635"/>
      <c r="CH38" s="635"/>
      <c r="CI38" s="635"/>
      <c r="CJ38" s="635"/>
      <c r="CK38" s="635"/>
      <c r="CL38" s="635"/>
      <c r="CM38" s="635"/>
      <c r="CN38" s="635"/>
      <c r="CO38" s="635"/>
      <c r="CP38" s="635"/>
      <c r="CQ38" s="636"/>
      <c r="CR38" s="619">
        <v>55975861</v>
      </c>
      <c r="CS38" s="620"/>
      <c r="CT38" s="620"/>
      <c r="CU38" s="620"/>
      <c r="CV38" s="620"/>
      <c r="CW38" s="620"/>
      <c r="CX38" s="620"/>
      <c r="CY38" s="621"/>
      <c r="CZ38" s="624">
        <v>6.5</v>
      </c>
      <c r="DA38" s="653"/>
      <c r="DB38" s="653"/>
      <c r="DC38" s="657"/>
      <c r="DD38" s="628">
        <v>46420973</v>
      </c>
      <c r="DE38" s="620"/>
      <c r="DF38" s="620"/>
      <c r="DG38" s="620"/>
      <c r="DH38" s="620"/>
      <c r="DI38" s="620"/>
      <c r="DJ38" s="620"/>
      <c r="DK38" s="621"/>
      <c r="DL38" s="628">
        <v>38466621</v>
      </c>
      <c r="DM38" s="620"/>
      <c r="DN38" s="620"/>
      <c r="DO38" s="620"/>
      <c r="DP38" s="620"/>
      <c r="DQ38" s="620"/>
      <c r="DR38" s="620"/>
      <c r="DS38" s="620"/>
      <c r="DT38" s="620"/>
      <c r="DU38" s="620"/>
      <c r="DV38" s="621"/>
      <c r="DW38" s="624">
        <v>9</v>
      </c>
      <c r="DX38" s="653"/>
      <c r="DY38" s="653"/>
      <c r="DZ38" s="653"/>
      <c r="EA38" s="653"/>
      <c r="EB38" s="653"/>
      <c r="EC38" s="654"/>
    </row>
    <row r="39" spans="2:133" ht="11.25" customHeight="1">
      <c r="AQ39" s="696" t="s">
        <v>333</v>
      </c>
      <c r="AR39" s="697"/>
      <c r="AS39" s="697"/>
      <c r="AT39" s="697"/>
      <c r="AU39" s="697"/>
      <c r="AV39" s="697"/>
      <c r="AW39" s="697"/>
      <c r="AX39" s="697"/>
      <c r="AY39" s="698"/>
      <c r="AZ39" s="619">
        <v>1693898</v>
      </c>
      <c r="BA39" s="620"/>
      <c r="BB39" s="620"/>
      <c r="BC39" s="620"/>
      <c r="BD39" s="655"/>
      <c r="BE39" s="655"/>
      <c r="BF39" s="678"/>
      <c r="BG39" s="710" t="s">
        <v>334</v>
      </c>
      <c r="BH39" s="711"/>
      <c r="BI39" s="711"/>
      <c r="BJ39" s="711"/>
      <c r="BK39" s="711"/>
      <c r="BL39" s="213"/>
      <c r="BM39" s="635" t="s">
        <v>335</v>
      </c>
      <c r="BN39" s="635"/>
      <c r="BO39" s="635"/>
      <c r="BP39" s="635"/>
      <c r="BQ39" s="635"/>
      <c r="BR39" s="635"/>
      <c r="BS39" s="635"/>
      <c r="BT39" s="635"/>
      <c r="BU39" s="636"/>
      <c r="BV39" s="619">
        <v>87</v>
      </c>
      <c r="BW39" s="620"/>
      <c r="BX39" s="620"/>
      <c r="BY39" s="620"/>
      <c r="BZ39" s="620"/>
      <c r="CA39" s="620"/>
      <c r="CB39" s="629"/>
      <c r="CD39" s="634" t="s">
        <v>336</v>
      </c>
      <c r="CE39" s="635"/>
      <c r="CF39" s="635"/>
      <c r="CG39" s="635"/>
      <c r="CH39" s="635"/>
      <c r="CI39" s="635"/>
      <c r="CJ39" s="635"/>
      <c r="CK39" s="635"/>
      <c r="CL39" s="635"/>
      <c r="CM39" s="635"/>
      <c r="CN39" s="635"/>
      <c r="CO39" s="635"/>
      <c r="CP39" s="635"/>
      <c r="CQ39" s="636"/>
      <c r="CR39" s="619">
        <v>11623785</v>
      </c>
      <c r="CS39" s="655"/>
      <c r="CT39" s="655"/>
      <c r="CU39" s="655"/>
      <c r="CV39" s="655"/>
      <c r="CW39" s="655"/>
      <c r="CX39" s="655"/>
      <c r="CY39" s="656"/>
      <c r="CZ39" s="624">
        <v>1.4</v>
      </c>
      <c r="DA39" s="653"/>
      <c r="DB39" s="653"/>
      <c r="DC39" s="657"/>
      <c r="DD39" s="628">
        <v>7370628</v>
      </c>
      <c r="DE39" s="655"/>
      <c r="DF39" s="655"/>
      <c r="DG39" s="655"/>
      <c r="DH39" s="655"/>
      <c r="DI39" s="655"/>
      <c r="DJ39" s="655"/>
      <c r="DK39" s="656"/>
      <c r="DL39" s="628" t="s">
        <v>176</v>
      </c>
      <c r="DM39" s="655"/>
      <c r="DN39" s="655"/>
      <c r="DO39" s="655"/>
      <c r="DP39" s="655"/>
      <c r="DQ39" s="655"/>
      <c r="DR39" s="655"/>
      <c r="DS39" s="655"/>
      <c r="DT39" s="655"/>
      <c r="DU39" s="655"/>
      <c r="DV39" s="656"/>
      <c r="DW39" s="624" t="s">
        <v>226</v>
      </c>
      <c r="DX39" s="653"/>
      <c r="DY39" s="653"/>
      <c r="DZ39" s="653"/>
      <c r="EA39" s="653"/>
      <c r="EB39" s="653"/>
      <c r="EC39" s="654"/>
    </row>
    <row r="40" spans="2:133" ht="11.25" customHeight="1">
      <c r="AQ40" s="696" t="s">
        <v>337</v>
      </c>
      <c r="AR40" s="697"/>
      <c r="AS40" s="697"/>
      <c r="AT40" s="697"/>
      <c r="AU40" s="697"/>
      <c r="AV40" s="697"/>
      <c r="AW40" s="697"/>
      <c r="AX40" s="697"/>
      <c r="AY40" s="698"/>
      <c r="AZ40" s="619">
        <v>19081518</v>
      </c>
      <c r="BA40" s="620"/>
      <c r="BB40" s="620"/>
      <c r="BC40" s="620"/>
      <c r="BD40" s="655"/>
      <c r="BE40" s="655"/>
      <c r="BF40" s="678"/>
      <c r="BG40" s="710"/>
      <c r="BH40" s="711"/>
      <c r="BI40" s="711"/>
      <c r="BJ40" s="711"/>
      <c r="BK40" s="711"/>
      <c r="BL40" s="213"/>
      <c r="BM40" s="635" t="s">
        <v>338</v>
      </c>
      <c r="BN40" s="635"/>
      <c r="BO40" s="635"/>
      <c r="BP40" s="635"/>
      <c r="BQ40" s="635"/>
      <c r="BR40" s="635"/>
      <c r="BS40" s="635"/>
      <c r="BT40" s="635"/>
      <c r="BU40" s="636"/>
      <c r="BV40" s="619">
        <v>130</v>
      </c>
      <c r="BW40" s="620"/>
      <c r="BX40" s="620"/>
      <c r="BY40" s="620"/>
      <c r="BZ40" s="620"/>
      <c r="CA40" s="620"/>
      <c r="CB40" s="629"/>
      <c r="CD40" s="634" t="s">
        <v>339</v>
      </c>
      <c r="CE40" s="635"/>
      <c r="CF40" s="635"/>
      <c r="CG40" s="635"/>
      <c r="CH40" s="635"/>
      <c r="CI40" s="635"/>
      <c r="CJ40" s="635"/>
      <c r="CK40" s="635"/>
      <c r="CL40" s="635"/>
      <c r="CM40" s="635"/>
      <c r="CN40" s="635"/>
      <c r="CO40" s="635"/>
      <c r="CP40" s="635"/>
      <c r="CQ40" s="636"/>
      <c r="CR40" s="619">
        <v>96478933</v>
      </c>
      <c r="CS40" s="620"/>
      <c r="CT40" s="620"/>
      <c r="CU40" s="620"/>
      <c r="CV40" s="620"/>
      <c r="CW40" s="620"/>
      <c r="CX40" s="620"/>
      <c r="CY40" s="621"/>
      <c r="CZ40" s="624">
        <v>11.3</v>
      </c>
      <c r="DA40" s="653"/>
      <c r="DB40" s="653"/>
      <c r="DC40" s="657"/>
      <c r="DD40" s="628">
        <v>468145</v>
      </c>
      <c r="DE40" s="620"/>
      <c r="DF40" s="620"/>
      <c r="DG40" s="620"/>
      <c r="DH40" s="620"/>
      <c r="DI40" s="620"/>
      <c r="DJ40" s="620"/>
      <c r="DK40" s="621"/>
      <c r="DL40" s="628">
        <v>1099</v>
      </c>
      <c r="DM40" s="620"/>
      <c r="DN40" s="620"/>
      <c r="DO40" s="620"/>
      <c r="DP40" s="620"/>
      <c r="DQ40" s="620"/>
      <c r="DR40" s="620"/>
      <c r="DS40" s="620"/>
      <c r="DT40" s="620"/>
      <c r="DU40" s="620"/>
      <c r="DV40" s="621"/>
      <c r="DW40" s="624">
        <v>0</v>
      </c>
      <c r="DX40" s="653"/>
      <c r="DY40" s="653"/>
      <c r="DZ40" s="653"/>
      <c r="EA40" s="653"/>
      <c r="EB40" s="653"/>
      <c r="EC40" s="654"/>
    </row>
    <row r="41" spans="2:133" ht="11.25" customHeight="1">
      <c r="AQ41" s="706" t="s">
        <v>340</v>
      </c>
      <c r="AR41" s="707"/>
      <c r="AS41" s="707"/>
      <c r="AT41" s="707"/>
      <c r="AU41" s="707"/>
      <c r="AV41" s="707"/>
      <c r="AW41" s="707"/>
      <c r="AX41" s="707"/>
      <c r="AY41" s="708"/>
      <c r="AZ41" s="699">
        <v>33827917</v>
      </c>
      <c r="BA41" s="700"/>
      <c r="BB41" s="700"/>
      <c r="BC41" s="700"/>
      <c r="BD41" s="689"/>
      <c r="BE41" s="689"/>
      <c r="BF41" s="691"/>
      <c r="BG41" s="712"/>
      <c r="BH41" s="713"/>
      <c r="BI41" s="713"/>
      <c r="BJ41" s="713"/>
      <c r="BK41" s="713"/>
      <c r="BL41" s="214"/>
      <c r="BM41" s="644" t="s">
        <v>341</v>
      </c>
      <c r="BN41" s="644"/>
      <c r="BO41" s="644"/>
      <c r="BP41" s="644"/>
      <c r="BQ41" s="644"/>
      <c r="BR41" s="644"/>
      <c r="BS41" s="644"/>
      <c r="BT41" s="644"/>
      <c r="BU41" s="645"/>
      <c r="BV41" s="699">
        <v>286</v>
      </c>
      <c r="BW41" s="700"/>
      <c r="BX41" s="700"/>
      <c r="BY41" s="700"/>
      <c r="BZ41" s="700"/>
      <c r="CA41" s="700"/>
      <c r="CB41" s="709"/>
      <c r="CD41" s="634" t="s">
        <v>342</v>
      </c>
      <c r="CE41" s="635"/>
      <c r="CF41" s="635"/>
      <c r="CG41" s="635"/>
      <c r="CH41" s="635"/>
      <c r="CI41" s="635"/>
      <c r="CJ41" s="635"/>
      <c r="CK41" s="635"/>
      <c r="CL41" s="635"/>
      <c r="CM41" s="635"/>
      <c r="CN41" s="635"/>
      <c r="CO41" s="635"/>
      <c r="CP41" s="635"/>
      <c r="CQ41" s="636"/>
      <c r="CR41" s="619" t="s">
        <v>176</v>
      </c>
      <c r="CS41" s="655"/>
      <c r="CT41" s="655"/>
      <c r="CU41" s="655"/>
      <c r="CV41" s="655"/>
      <c r="CW41" s="655"/>
      <c r="CX41" s="655"/>
      <c r="CY41" s="656"/>
      <c r="CZ41" s="624" t="s">
        <v>226</v>
      </c>
      <c r="DA41" s="653"/>
      <c r="DB41" s="653"/>
      <c r="DC41" s="657"/>
      <c r="DD41" s="628" t="s">
        <v>226</v>
      </c>
      <c r="DE41" s="655"/>
      <c r="DF41" s="655"/>
      <c r="DG41" s="655"/>
      <c r="DH41" s="655"/>
      <c r="DI41" s="655"/>
      <c r="DJ41" s="655"/>
      <c r="DK41" s="65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207" t="s">
        <v>343</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16" t="s">
        <v>344</v>
      </c>
      <c r="CE42" s="617"/>
      <c r="CF42" s="617"/>
      <c r="CG42" s="617"/>
      <c r="CH42" s="617"/>
      <c r="CI42" s="617"/>
      <c r="CJ42" s="617"/>
      <c r="CK42" s="617"/>
      <c r="CL42" s="617"/>
      <c r="CM42" s="617"/>
      <c r="CN42" s="617"/>
      <c r="CO42" s="617"/>
      <c r="CP42" s="617"/>
      <c r="CQ42" s="618"/>
      <c r="CR42" s="619">
        <v>89031307</v>
      </c>
      <c r="CS42" s="620"/>
      <c r="CT42" s="620"/>
      <c r="CU42" s="620"/>
      <c r="CV42" s="620"/>
      <c r="CW42" s="620"/>
      <c r="CX42" s="620"/>
      <c r="CY42" s="621"/>
      <c r="CZ42" s="624">
        <v>10.4</v>
      </c>
      <c r="DA42" s="625"/>
      <c r="DB42" s="625"/>
      <c r="DC42" s="720"/>
      <c r="DD42" s="628">
        <v>25011148</v>
      </c>
      <c r="DE42" s="620"/>
      <c r="DF42" s="620"/>
      <c r="DG42" s="620"/>
      <c r="DH42" s="620"/>
      <c r="DI42" s="620"/>
      <c r="DJ42" s="620"/>
      <c r="DK42" s="621"/>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217" t="s">
        <v>345</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16" t="s">
        <v>346</v>
      </c>
      <c r="CE43" s="617"/>
      <c r="CF43" s="617"/>
      <c r="CG43" s="617"/>
      <c r="CH43" s="617"/>
      <c r="CI43" s="617"/>
      <c r="CJ43" s="617"/>
      <c r="CK43" s="617"/>
      <c r="CL43" s="617"/>
      <c r="CM43" s="617"/>
      <c r="CN43" s="617"/>
      <c r="CO43" s="617"/>
      <c r="CP43" s="617"/>
      <c r="CQ43" s="618"/>
      <c r="CR43" s="619">
        <v>3639837</v>
      </c>
      <c r="CS43" s="655"/>
      <c r="CT43" s="655"/>
      <c r="CU43" s="655"/>
      <c r="CV43" s="655"/>
      <c r="CW43" s="655"/>
      <c r="CX43" s="655"/>
      <c r="CY43" s="656"/>
      <c r="CZ43" s="624">
        <v>0.4</v>
      </c>
      <c r="DA43" s="653"/>
      <c r="DB43" s="653"/>
      <c r="DC43" s="657"/>
      <c r="DD43" s="628">
        <v>3476200</v>
      </c>
      <c r="DE43" s="655"/>
      <c r="DF43" s="655"/>
      <c r="DG43" s="655"/>
      <c r="DH43" s="655"/>
      <c r="DI43" s="655"/>
      <c r="DJ43" s="655"/>
      <c r="DK43" s="65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218" t="s">
        <v>347</v>
      </c>
      <c r="CD44" s="731" t="s">
        <v>298</v>
      </c>
      <c r="CE44" s="732"/>
      <c r="CF44" s="616" t="s">
        <v>348</v>
      </c>
      <c r="CG44" s="617"/>
      <c r="CH44" s="617"/>
      <c r="CI44" s="617"/>
      <c r="CJ44" s="617"/>
      <c r="CK44" s="617"/>
      <c r="CL44" s="617"/>
      <c r="CM44" s="617"/>
      <c r="CN44" s="617"/>
      <c r="CO44" s="617"/>
      <c r="CP44" s="617"/>
      <c r="CQ44" s="618"/>
      <c r="CR44" s="619">
        <v>89024244</v>
      </c>
      <c r="CS44" s="620"/>
      <c r="CT44" s="620"/>
      <c r="CU44" s="620"/>
      <c r="CV44" s="620"/>
      <c r="CW44" s="620"/>
      <c r="CX44" s="620"/>
      <c r="CY44" s="621"/>
      <c r="CZ44" s="624">
        <v>10.4</v>
      </c>
      <c r="DA44" s="625"/>
      <c r="DB44" s="625"/>
      <c r="DC44" s="720"/>
      <c r="DD44" s="628">
        <v>25004085</v>
      </c>
      <c r="DE44" s="620"/>
      <c r="DF44" s="620"/>
      <c r="DG44" s="620"/>
      <c r="DH44" s="620"/>
      <c r="DI44" s="620"/>
      <c r="DJ44" s="620"/>
      <c r="DK44" s="621"/>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16" t="s">
        <v>349</v>
      </c>
      <c r="CG45" s="617"/>
      <c r="CH45" s="617"/>
      <c r="CI45" s="617"/>
      <c r="CJ45" s="617"/>
      <c r="CK45" s="617"/>
      <c r="CL45" s="617"/>
      <c r="CM45" s="617"/>
      <c r="CN45" s="617"/>
      <c r="CO45" s="617"/>
      <c r="CP45" s="617"/>
      <c r="CQ45" s="618"/>
      <c r="CR45" s="619">
        <v>43456370</v>
      </c>
      <c r="CS45" s="655"/>
      <c r="CT45" s="655"/>
      <c r="CU45" s="655"/>
      <c r="CV45" s="655"/>
      <c r="CW45" s="655"/>
      <c r="CX45" s="655"/>
      <c r="CY45" s="656"/>
      <c r="CZ45" s="624">
        <v>5.0999999999999996</v>
      </c>
      <c r="DA45" s="653"/>
      <c r="DB45" s="653"/>
      <c r="DC45" s="657"/>
      <c r="DD45" s="628">
        <v>2495350</v>
      </c>
      <c r="DE45" s="655"/>
      <c r="DF45" s="655"/>
      <c r="DG45" s="655"/>
      <c r="DH45" s="655"/>
      <c r="DI45" s="655"/>
      <c r="DJ45" s="655"/>
      <c r="DK45" s="65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16" t="s">
        <v>350</v>
      </c>
      <c r="CG46" s="617"/>
      <c r="CH46" s="617"/>
      <c r="CI46" s="617"/>
      <c r="CJ46" s="617"/>
      <c r="CK46" s="617"/>
      <c r="CL46" s="617"/>
      <c r="CM46" s="617"/>
      <c r="CN46" s="617"/>
      <c r="CO46" s="617"/>
      <c r="CP46" s="617"/>
      <c r="CQ46" s="618"/>
      <c r="CR46" s="619">
        <v>41003574</v>
      </c>
      <c r="CS46" s="620"/>
      <c r="CT46" s="620"/>
      <c r="CU46" s="620"/>
      <c r="CV46" s="620"/>
      <c r="CW46" s="620"/>
      <c r="CX46" s="620"/>
      <c r="CY46" s="621"/>
      <c r="CZ46" s="624">
        <v>4.8</v>
      </c>
      <c r="DA46" s="625"/>
      <c r="DB46" s="625"/>
      <c r="DC46" s="720"/>
      <c r="DD46" s="628">
        <v>22065435</v>
      </c>
      <c r="DE46" s="620"/>
      <c r="DF46" s="620"/>
      <c r="DG46" s="620"/>
      <c r="DH46" s="620"/>
      <c r="DI46" s="620"/>
      <c r="DJ46" s="620"/>
      <c r="DK46" s="621"/>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16" t="s">
        <v>351</v>
      </c>
      <c r="CG47" s="617"/>
      <c r="CH47" s="617"/>
      <c r="CI47" s="617"/>
      <c r="CJ47" s="617"/>
      <c r="CK47" s="617"/>
      <c r="CL47" s="617"/>
      <c r="CM47" s="617"/>
      <c r="CN47" s="617"/>
      <c r="CO47" s="617"/>
      <c r="CP47" s="617"/>
      <c r="CQ47" s="618"/>
      <c r="CR47" s="619">
        <v>7063</v>
      </c>
      <c r="CS47" s="655"/>
      <c r="CT47" s="655"/>
      <c r="CU47" s="655"/>
      <c r="CV47" s="655"/>
      <c r="CW47" s="655"/>
      <c r="CX47" s="655"/>
      <c r="CY47" s="656"/>
      <c r="CZ47" s="624">
        <v>0</v>
      </c>
      <c r="DA47" s="653"/>
      <c r="DB47" s="653"/>
      <c r="DC47" s="657"/>
      <c r="DD47" s="628">
        <v>7063</v>
      </c>
      <c r="DE47" s="655"/>
      <c r="DF47" s="655"/>
      <c r="DG47" s="655"/>
      <c r="DH47" s="655"/>
      <c r="DI47" s="655"/>
      <c r="DJ47" s="655"/>
      <c r="DK47" s="656"/>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16" t="s">
        <v>352</v>
      </c>
      <c r="CG48" s="617"/>
      <c r="CH48" s="617"/>
      <c r="CI48" s="617"/>
      <c r="CJ48" s="617"/>
      <c r="CK48" s="617"/>
      <c r="CL48" s="617"/>
      <c r="CM48" s="617"/>
      <c r="CN48" s="617"/>
      <c r="CO48" s="617"/>
      <c r="CP48" s="617"/>
      <c r="CQ48" s="618"/>
      <c r="CR48" s="619" t="s">
        <v>226</v>
      </c>
      <c r="CS48" s="620"/>
      <c r="CT48" s="620"/>
      <c r="CU48" s="620"/>
      <c r="CV48" s="620"/>
      <c r="CW48" s="620"/>
      <c r="CX48" s="620"/>
      <c r="CY48" s="621"/>
      <c r="CZ48" s="624" t="s">
        <v>226</v>
      </c>
      <c r="DA48" s="625"/>
      <c r="DB48" s="625"/>
      <c r="DC48" s="720"/>
      <c r="DD48" s="628" t="s">
        <v>176</v>
      </c>
      <c r="DE48" s="620"/>
      <c r="DF48" s="620"/>
      <c r="DG48" s="620"/>
      <c r="DH48" s="620"/>
      <c r="DI48" s="620"/>
      <c r="DJ48" s="620"/>
      <c r="DK48" s="621"/>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4" t="s">
        <v>353</v>
      </c>
      <c r="CE49" s="665"/>
      <c r="CF49" s="665"/>
      <c r="CG49" s="665"/>
      <c r="CH49" s="665"/>
      <c r="CI49" s="665"/>
      <c r="CJ49" s="665"/>
      <c r="CK49" s="665"/>
      <c r="CL49" s="665"/>
      <c r="CM49" s="665"/>
      <c r="CN49" s="665"/>
      <c r="CO49" s="665"/>
      <c r="CP49" s="665"/>
      <c r="CQ49" s="666"/>
      <c r="CR49" s="699">
        <v>854727042</v>
      </c>
      <c r="CS49" s="689"/>
      <c r="CT49" s="689"/>
      <c r="CU49" s="689"/>
      <c r="CV49" s="689"/>
      <c r="CW49" s="689"/>
      <c r="CX49" s="689"/>
      <c r="CY49" s="721"/>
      <c r="CZ49" s="704">
        <v>100</v>
      </c>
      <c r="DA49" s="722"/>
      <c r="DB49" s="722"/>
      <c r="DC49" s="723"/>
      <c r="DD49" s="724">
        <v>466194774</v>
      </c>
      <c r="DE49" s="689"/>
      <c r="DF49" s="689"/>
      <c r="DG49" s="689"/>
      <c r="DH49" s="689"/>
      <c r="DI49" s="689"/>
      <c r="DJ49" s="689"/>
      <c r="DK49" s="721"/>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row r="52" spans="82:133" ht="10.8" hidden="1"/>
    <row r="53" spans="82:133" ht="10.8" hidden="1"/>
  </sheetData>
  <sheetProtection algorithmName="SHA-512" hashValue="F9YZctu2t6YlVbVSwYH22u2/inpXIlsS2VjhiOjmHo6Xl5AGARBuEM5pqIjNszt4mcKq05HvwzGbN7jUuKnFKQ==" saltValue="dQ9sM5eVo3ssCurCmeIf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7" customWidth="1"/>
    <col min="131" max="131" width="1.6640625" style="267" customWidth="1"/>
    <col min="132" max="16384" width="9" style="267" hidden="1"/>
  </cols>
  <sheetData>
    <row r="1" spans="1:131" s="225" customFormat="1" ht="11.25" customHeight="1" thickBot="1">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c r="A2" s="226" t="s">
        <v>354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66" t="s">
        <v>355</v>
      </c>
      <c r="DK2" s="767"/>
      <c r="DL2" s="767"/>
      <c r="DM2" s="767"/>
      <c r="DN2" s="767"/>
      <c r="DO2" s="768"/>
      <c r="DP2" s="227"/>
      <c r="DQ2" s="766" t="s">
        <v>356</v>
      </c>
      <c r="DR2" s="767"/>
      <c r="DS2" s="767"/>
      <c r="DT2" s="767"/>
      <c r="DU2" s="767"/>
      <c r="DV2" s="767"/>
      <c r="DW2" s="767"/>
      <c r="DX2" s="767"/>
      <c r="DY2" s="767"/>
      <c r="DZ2" s="768"/>
      <c r="EA2" s="228"/>
    </row>
    <row r="3" spans="1:131" s="225" customFormat="1" ht="11.2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c r="A4" s="769" t="s">
        <v>357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30"/>
      <c r="BA4" s="230"/>
      <c r="BB4" s="230"/>
      <c r="BC4" s="230"/>
      <c r="BD4" s="230"/>
      <c r="BE4" s="231"/>
      <c r="BF4" s="231"/>
      <c r="BG4" s="231"/>
      <c r="BH4" s="231"/>
      <c r="BI4" s="231"/>
      <c r="BJ4" s="231"/>
      <c r="BK4" s="231"/>
      <c r="BL4" s="231"/>
      <c r="BM4" s="231"/>
      <c r="BN4" s="231"/>
      <c r="BO4" s="231"/>
      <c r="BP4" s="231"/>
      <c r="BQ4" s="230" t="s">
        <v>358</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c r="A5" s="760" t="s">
        <v>359</v>
      </c>
      <c r="B5" s="761"/>
      <c r="C5" s="761"/>
      <c r="D5" s="761"/>
      <c r="E5" s="761"/>
      <c r="F5" s="761"/>
      <c r="G5" s="761"/>
      <c r="H5" s="761"/>
      <c r="I5" s="761"/>
      <c r="J5" s="761"/>
      <c r="K5" s="761"/>
      <c r="L5" s="761"/>
      <c r="M5" s="761"/>
      <c r="N5" s="761"/>
      <c r="O5" s="761"/>
      <c r="P5" s="762"/>
      <c r="Q5" s="737" t="s">
        <v>360</v>
      </c>
      <c r="R5" s="738"/>
      <c r="S5" s="738"/>
      <c r="T5" s="738"/>
      <c r="U5" s="739"/>
      <c r="V5" s="737" t="s">
        <v>361</v>
      </c>
      <c r="W5" s="738"/>
      <c r="X5" s="738"/>
      <c r="Y5" s="738"/>
      <c r="Z5" s="739"/>
      <c r="AA5" s="737" t="s">
        <v>362</v>
      </c>
      <c r="AB5" s="738"/>
      <c r="AC5" s="738"/>
      <c r="AD5" s="738"/>
      <c r="AE5" s="738"/>
      <c r="AF5" s="770" t="s">
        <v>363</v>
      </c>
      <c r="AG5" s="738"/>
      <c r="AH5" s="738"/>
      <c r="AI5" s="738"/>
      <c r="AJ5" s="749"/>
      <c r="AK5" s="738" t="s">
        <v>364</v>
      </c>
      <c r="AL5" s="738"/>
      <c r="AM5" s="738"/>
      <c r="AN5" s="738"/>
      <c r="AO5" s="739"/>
      <c r="AP5" s="737" t="s">
        <v>365</v>
      </c>
      <c r="AQ5" s="738"/>
      <c r="AR5" s="738"/>
      <c r="AS5" s="738"/>
      <c r="AT5" s="739"/>
      <c r="AU5" s="737" t="s">
        <v>366</v>
      </c>
      <c r="AV5" s="738"/>
      <c r="AW5" s="738"/>
      <c r="AX5" s="738"/>
      <c r="AY5" s="749"/>
      <c r="AZ5" s="234"/>
      <c r="BA5" s="234"/>
      <c r="BB5" s="234"/>
      <c r="BC5" s="234"/>
      <c r="BD5" s="234"/>
      <c r="BE5" s="235"/>
      <c r="BF5" s="235"/>
      <c r="BG5" s="235"/>
      <c r="BH5" s="235"/>
      <c r="BI5" s="235"/>
      <c r="BJ5" s="235"/>
      <c r="BK5" s="235"/>
      <c r="BL5" s="235"/>
      <c r="BM5" s="235"/>
      <c r="BN5" s="235"/>
      <c r="BO5" s="235"/>
      <c r="BP5" s="235"/>
      <c r="BQ5" s="760" t="s">
        <v>367</v>
      </c>
      <c r="BR5" s="761"/>
      <c r="BS5" s="761"/>
      <c r="BT5" s="761"/>
      <c r="BU5" s="761"/>
      <c r="BV5" s="761"/>
      <c r="BW5" s="761"/>
      <c r="BX5" s="761"/>
      <c r="BY5" s="761"/>
      <c r="BZ5" s="761"/>
      <c r="CA5" s="761"/>
      <c r="CB5" s="761"/>
      <c r="CC5" s="761"/>
      <c r="CD5" s="761"/>
      <c r="CE5" s="761"/>
      <c r="CF5" s="761"/>
      <c r="CG5" s="762"/>
      <c r="CH5" s="737" t="s">
        <v>368</v>
      </c>
      <c r="CI5" s="738"/>
      <c r="CJ5" s="738"/>
      <c r="CK5" s="738"/>
      <c r="CL5" s="739"/>
      <c r="CM5" s="737" t="s">
        <v>369</v>
      </c>
      <c r="CN5" s="738"/>
      <c r="CO5" s="738"/>
      <c r="CP5" s="738"/>
      <c r="CQ5" s="739"/>
      <c r="CR5" s="737" t="s">
        <v>370</v>
      </c>
      <c r="CS5" s="738"/>
      <c r="CT5" s="738"/>
      <c r="CU5" s="738"/>
      <c r="CV5" s="739"/>
      <c r="CW5" s="737" t="s">
        <v>371</v>
      </c>
      <c r="CX5" s="738"/>
      <c r="CY5" s="738"/>
      <c r="CZ5" s="738"/>
      <c r="DA5" s="739"/>
      <c r="DB5" s="737" t="s">
        <v>372</v>
      </c>
      <c r="DC5" s="738"/>
      <c r="DD5" s="738"/>
      <c r="DE5" s="738"/>
      <c r="DF5" s="739"/>
      <c r="DG5" s="743" t="s">
        <v>373</v>
      </c>
      <c r="DH5" s="744"/>
      <c r="DI5" s="744"/>
      <c r="DJ5" s="744"/>
      <c r="DK5" s="745"/>
      <c r="DL5" s="743" t="s">
        <v>374</v>
      </c>
      <c r="DM5" s="744"/>
      <c r="DN5" s="744"/>
      <c r="DO5" s="744"/>
      <c r="DP5" s="745"/>
      <c r="DQ5" s="737" t="s">
        <v>375</v>
      </c>
      <c r="DR5" s="738"/>
      <c r="DS5" s="738"/>
      <c r="DT5" s="738"/>
      <c r="DU5" s="739"/>
      <c r="DV5" s="737" t="s">
        <v>366</v>
      </c>
      <c r="DW5" s="738"/>
      <c r="DX5" s="738"/>
      <c r="DY5" s="738"/>
      <c r="DZ5" s="749"/>
      <c r="EA5" s="232"/>
    </row>
    <row r="6" spans="1:131" s="233"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30"/>
      <c r="BA6" s="230"/>
      <c r="BB6" s="230"/>
      <c r="BC6" s="230"/>
      <c r="BD6" s="230"/>
      <c r="BE6" s="231"/>
      <c r="BF6" s="231"/>
      <c r="BG6" s="231"/>
      <c r="BH6" s="231"/>
      <c r="BI6" s="231"/>
      <c r="BJ6" s="231"/>
      <c r="BK6" s="231"/>
      <c r="BL6" s="231"/>
      <c r="BM6" s="231"/>
      <c r="BN6" s="231"/>
      <c r="BO6" s="231"/>
      <c r="BP6" s="231"/>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32"/>
    </row>
    <row r="7" spans="1:131" s="233" customFormat="1" ht="26.25" customHeight="1" thickTop="1">
      <c r="A7" s="236">
        <v>1</v>
      </c>
      <c r="B7" s="751" t="s">
        <v>376</v>
      </c>
      <c r="C7" s="752"/>
      <c r="D7" s="752"/>
      <c r="E7" s="752"/>
      <c r="F7" s="752"/>
      <c r="G7" s="752"/>
      <c r="H7" s="752"/>
      <c r="I7" s="752"/>
      <c r="J7" s="752"/>
      <c r="K7" s="752"/>
      <c r="L7" s="752"/>
      <c r="M7" s="752"/>
      <c r="N7" s="752"/>
      <c r="O7" s="752"/>
      <c r="P7" s="753"/>
      <c r="Q7" s="754">
        <v>861874</v>
      </c>
      <c r="R7" s="755"/>
      <c r="S7" s="755"/>
      <c r="T7" s="755"/>
      <c r="U7" s="755"/>
      <c r="V7" s="755">
        <v>849838</v>
      </c>
      <c r="W7" s="755"/>
      <c r="X7" s="755"/>
      <c r="Y7" s="755"/>
      <c r="Z7" s="755"/>
      <c r="AA7" s="755">
        <v>12036</v>
      </c>
      <c r="AB7" s="755"/>
      <c r="AC7" s="755"/>
      <c r="AD7" s="755"/>
      <c r="AE7" s="756"/>
      <c r="AF7" s="757">
        <v>9054</v>
      </c>
      <c r="AG7" s="758"/>
      <c r="AH7" s="758"/>
      <c r="AI7" s="758"/>
      <c r="AJ7" s="759"/>
      <c r="AK7" s="794">
        <v>6771</v>
      </c>
      <c r="AL7" s="795"/>
      <c r="AM7" s="795"/>
      <c r="AN7" s="795"/>
      <c r="AO7" s="795"/>
      <c r="AP7" s="795">
        <v>1363830</v>
      </c>
      <c r="AQ7" s="795"/>
      <c r="AR7" s="795"/>
      <c r="AS7" s="795"/>
      <c r="AT7" s="795"/>
      <c r="AU7" s="796"/>
      <c r="AV7" s="796"/>
      <c r="AW7" s="796"/>
      <c r="AX7" s="796"/>
      <c r="AY7" s="797"/>
      <c r="AZ7" s="230"/>
      <c r="BA7" s="230"/>
      <c r="BB7" s="230"/>
      <c r="BC7" s="230"/>
      <c r="BD7" s="230"/>
      <c r="BE7" s="231"/>
      <c r="BF7" s="231"/>
      <c r="BG7" s="231"/>
      <c r="BH7" s="231"/>
      <c r="BI7" s="231"/>
      <c r="BJ7" s="231"/>
      <c r="BK7" s="231"/>
      <c r="BL7" s="231"/>
      <c r="BM7" s="231"/>
      <c r="BN7" s="231"/>
      <c r="BO7" s="231"/>
      <c r="BP7" s="231"/>
      <c r="BQ7" s="237">
        <v>1</v>
      </c>
      <c r="BR7" s="238"/>
      <c r="BS7" s="798" t="s">
        <v>595</v>
      </c>
      <c r="BT7" s="799" t="s">
        <v>595</v>
      </c>
      <c r="BU7" s="799" t="s">
        <v>595</v>
      </c>
      <c r="BV7" s="799" t="s">
        <v>595</v>
      </c>
      <c r="BW7" s="799" t="s">
        <v>595</v>
      </c>
      <c r="BX7" s="799" t="s">
        <v>595</v>
      </c>
      <c r="BY7" s="799" t="s">
        <v>595</v>
      </c>
      <c r="BZ7" s="799" t="s">
        <v>595</v>
      </c>
      <c r="CA7" s="799" t="s">
        <v>595</v>
      </c>
      <c r="CB7" s="799" t="s">
        <v>595</v>
      </c>
      <c r="CC7" s="799" t="s">
        <v>595</v>
      </c>
      <c r="CD7" s="799" t="s">
        <v>595</v>
      </c>
      <c r="CE7" s="799" t="s">
        <v>595</v>
      </c>
      <c r="CF7" s="799" t="s">
        <v>595</v>
      </c>
      <c r="CG7" s="800" t="s">
        <v>595</v>
      </c>
      <c r="CH7" s="791">
        <v>15</v>
      </c>
      <c r="CI7" s="792"/>
      <c r="CJ7" s="792"/>
      <c r="CK7" s="792"/>
      <c r="CL7" s="793"/>
      <c r="CM7" s="791">
        <v>1505</v>
      </c>
      <c r="CN7" s="792"/>
      <c r="CO7" s="792"/>
      <c r="CP7" s="792"/>
      <c r="CQ7" s="793"/>
      <c r="CR7" s="791">
        <v>35</v>
      </c>
      <c r="CS7" s="792"/>
      <c r="CT7" s="792"/>
      <c r="CU7" s="792"/>
      <c r="CV7" s="793"/>
      <c r="CW7" s="791" t="s">
        <v>576</v>
      </c>
      <c r="CX7" s="792"/>
      <c r="CY7" s="792"/>
      <c r="CZ7" s="792"/>
      <c r="DA7" s="793"/>
      <c r="DB7" s="791" t="s">
        <v>576</v>
      </c>
      <c r="DC7" s="792"/>
      <c r="DD7" s="792"/>
      <c r="DE7" s="792"/>
      <c r="DF7" s="793"/>
      <c r="DG7" s="791" t="s">
        <v>576</v>
      </c>
      <c r="DH7" s="792"/>
      <c r="DI7" s="792"/>
      <c r="DJ7" s="792"/>
      <c r="DK7" s="793"/>
      <c r="DL7" s="791" t="s">
        <v>576</v>
      </c>
      <c r="DM7" s="792"/>
      <c r="DN7" s="792"/>
      <c r="DO7" s="792"/>
      <c r="DP7" s="793"/>
      <c r="DQ7" s="791"/>
      <c r="DR7" s="792"/>
      <c r="DS7" s="792"/>
      <c r="DT7" s="792"/>
      <c r="DU7" s="793"/>
      <c r="DV7" s="772"/>
      <c r="DW7" s="773"/>
      <c r="DX7" s="773"/>
      <c r="DY7" s="773"/>
      <c r="DZ7" s="774"/>
      <c r="EA7" s="232"/>
    </row>
    <row r="8" spans="1:131" s="233" customFormat="1" ht="26.25" customHeight="1">
      <c r="A8" s="239">
        <v>2</v>
      </c>
      <c r="B8" s="775" t="s">
        <v>377</v>
      </c>
      <c r="C8" s="776"/>
      <c r="D8" s="776"/>
      <c r="E8" s="776"/>
      <c r="F8" s="776"/>
      <c r="G8" s="776"/>
      <c r="H8" s="776"/>
      <c r="I8" s="776"/>
      <c r="J8" s="776"/>
      <c r="K8" s="776"/>
      <c r="L8" s="776"/>
      <c r="M8" s="776"/>
      <c r="N8" s="776"/>
      <c r="O8" s="776"/>
      <c r="P8" s="777"/>
      <c r="Q8" s="778">
        <v>1300</v>
      </c>
      <c r="R8" s="779"/>
      <c r="S8" s="779"/>
      <c r="T8" s="779"/>
      <c r="U8" s="779"/>
      <c r="V8" s="779">
        <v>407</v>
      </c>
      <c r="W8" s="779"/>
      <c r="X8" s="779"/>
      <c r="Y8" s="779"/>
      <c r="Z8" s="779"/>
      <c r="AA8" s="779">
        <v>893</v>
      </c>
      <c r="AB8" s="779"/>
      <c r="AC8" s="779"/>
      <c r="AD8" s="779"/>
      <c r="AE8" s="780"/>
      <c r="AF8" s="781" t="s">
        <v>378</v>
      </c>
      <c r="AG8" s="782"/>
      <c r="AH8" s="782"/>
      <c r="AI8" s="782"/>
      <c r="AJ8" s="783"/>
      <c r="AK8" s="784">
        <v>20</v>
      </c>
      <c r="AL8" s="785"/>
      <c r="AM8" s="785"/>
      <c r="AN8" s="785"/>
      <c r="AO8" s="785"/>
      <c r="AP8" s="785">
        <v>5161</v>
      </c>
      <c r="AQ8" s="785"/>
      <c r="AR8" s="785"/>
      <c r="AS8" s="785"/>
      <c r="AT8" s="785"/>
      <c r="AU8" s="786"/>
      <c r="AV8" s="786"/>
      <c r="AW8" s="786"/>
      <c r="AX8" s="786"/>
      <c r="AY8" s="787"/>
      <c r="AZ8" s="230"/>
      <c r="BA8" s="230"/>
      <c r="BB8" s="230"/>
      <c r="BC8" s="230"/>
      <c r="BD8" s="230"/>
      <c r="BE8" s="231"/>
      <c r="BF8" s="231"/>
      <c r="BG8" s="231"/>
      <c r="BH8" s="231"/>
      <c r="BI8" s="231"/>
      <c r="BJ8" s="231"/>
      <c r="BK8" s="231"/>
      <c r="BL8" s="231"/>
      <c r="BM8" s="231"/>
      <c r="BN8" s="231"/>
      <c r="BO8" s="231"/>
      <c r="BP8" s="231"/>
      <c r="BQ8" s="240">
        <v>2</v>
      </c>
      <c r="BR8" s="241" t="s">
        <v>632</v>
      </c>
      <c r="BS8" s="788" t="s">
        <v>596</v>
      </c>
      <c r="BT8" s="789"/>
      <c r="BU8" s="789"/>
      <c r="BV8" s="789"/>
      <c r="BW8" s="789"/>
      <c r="BX8" s="789"/>
      <c r="BY8" s="789"/>
      <c r="BZ8" s="789"/>
      <c r="CA8" s="789"/>
      <c r="CB8" s="789"/>
      <c r="CC8" s="789"/>
      <c r="CD8" s="789"/>
      <c r="CE8" s="789"/>
      <c r="CF8" s="789"/>
      <c r="CG8" s="790"/>
      <c r="CH8" s="801">
        <v>737</v>
      </c>
      <c r="CI8" s="802"/>
      <c r="CJ8" s="802"/>
      <c r="CK8" s="802"/>
      <c r="CL8" s="803"/>
      <c r="CM8" s="801">
        <v>10236</v>
      </c>
      <c r="CN8" s="802"/>
      <c r="CO8" s="802"/>
      <c r="CP8" s="802"/>
      <c r="CQ8" s="803"/>
      <c r="CR8" s="801">
        <v>185</v>
      </c>
      <c r="CS8" s="802"/>
      <c r="CT8" s="802"/>
      <c r="CU8" s="802"/>
      <c r="CV8" s="803"/>
      <c r="CW8" s="801">
        <v>781</v>
      </c>
      <c r="CX8" s="802"/>
      <c r="CY8" s="802"/>
      <c r="CZ8" s="802"/>
      <c r="DA8" s="803"/>
      <c r="DB8" s="801" t="s">
        <v>576</v>
      </c>
      <c r="DC8" s="802"/>
      <c r="DD8" s="802"/>
      <c r="DE8" s="802"/>
      <c r="DF8" s="803"/>
      <c r="DG8" s="801" t="s">
        <v>576</v>
      </c>
      <c r="DH8" s="802"/>
      <c r="DI8" s="802"/>
      <c r="DJ8" s="802"/>
      <c r="DK8" s="803"/>
      <c r="DL8" s="801">
        <v>2608</v>
      </c>
      <c r="DM8" s="802"/>
      <c r="DN8" s="802"/>
      <c r="DO8" s="802"/>
      <c r="DP8" s="803"/>
      <c r="DQ8" s="801">
        <v>2608</v>
      </c>
      <c r="DR8" s="802"/>
      <c r="DS8" s="802"/>
      <c r="DT8" s="802"/>
      <c r="DU8" s="803"/>
      <c r="DV8" s="804"/>
      <c r="DW8" s="805"/>
      <c r="DX8" s="805"/>
      <c r="DY8" s="805"/>
      <c r="DZ8" s="806"/>
      <c r="EA8" s="232"/>
    </row>
    <row r="9" spans="1:131" s="233" customFormat="1" ht="26.25" customHeight="1">
      <c r="A9" s="239">
        <v>3</v>
      </c>
      <c r="B9" s="775" t="s">
        <v>379</v>
      </c>
      <c r="C9" s="776"/>
      <c r="D9" s="776"/>
      <c r="E9" s="776"/>
      <c r="F9" s="776"/>
      <c r="G9" s="776"/>
      <c r="H9" s="776"/>
      <c r="I9" s="776"/>
      <c r="J9" s="776"/>
      <c r="K9" s="776"/>
      <c r="L9" s="776"/>
      <c r="M9" s="776"/>
      <c r="N9" s="776"/>
      <c r="O9" s="776"/>
      <c r="P9" s="777"/>
      <c r="Q9" s="778">
        <v>1151</v>
      </c>
      <c r="R9" s="779"/>
      <c r="S9" s="779"/>
      <c r="T9" s="779"/>
      <c r="U9" s="779"/>
      <c r="V9" s="779">
        <v>1151</v>
      </c>
      <c r="W9" s="779"/>
      <c r="X9" s="779"/>
      <c r="Y9" s="779"/>
      <c r="Z9" s="779"/>
      <c r="AA9" s="779">
        <v>0</v>
      </c>
      <c r="AB9" s="779"/>
      <c r="AC9" s="779"/>
      <c r="AD9" s="779"/>
      <c r="AE9" s="780"/>
      <c r="AF9" s="781" t="s">
        <v>176</v>
      </c>
      <c r="AG9" s="782"/>
      <c r="AH9" s="782"/>
      <c r="AI9" s="782"/>
      <c r="AJ9" s="783"/>
      <c r="AK9" s="784">
        <v>1119</v>
      </c>
      <c r="AL9" s="785"/>
      <c r="AM9" s="785"/>
      <c r="AN9" s="785"/>
      <c r="AO9" s="785"/>
      <c r="AP9" s="785">
        <v>11795</v>
      </c>
      <c r="AQ9" s="785"/>
      <c r="AR9" s="785"/>
      <c r="AS9" s="785"/>
      <c r="AT9" s="785"/>
      <c r="AU9" s="786"/>
      <c r="AV9" s="786"/>
      <c r="AW9" s="786"/>
      <c r="AX9" s="786"/>
      <c r="AY9" s="787"/>
      <c r="AZ9" s="230"/>
      <c r="BA9" s="230"/>
      <c r="BB9" s="230"/>
      <c r="BC9" s="230"/>
      <c r="BD9" s="230"/>
      <c r="BE9" s="231"/>
      <c r="BF9" s="231"/>
      <c r="BG9" s="231"/>
      <c r="BH9" s="231"/>
      <c r="BI9" s="231"/>
      <c r="BJ9" s="231"/>
      <c r="BK9" s="231"/>
      <c r="BL9" s="231"/>
      <c r="BM9" s="231"/>
      <c r="BN9" s="231"/>
      <c r="BO9" s="231"/>
      <c r="BP9" s="231"/>
      <c r="BQ9" s="240">
        <v>3</v>
      </c>
      <c r="BR9" s="241"/>
      <c r="BS9" s="788" t="s">
        <v>597</v>
      </c>
      <c r="BT9" s="789" t="s">
        <v>597</v>
      </c>
      <c r="BU9" s="789" t="s">
        <v>597</v>
      </c>
      <c r="BV9" s="789" t="s">
        <v>597</v>
      </c>
      <c r="BW9" s="789" t="s">
        <v>597</v>
      </c>
      <c r="BX9" s="789" t="s">
        <v>597</v>
      </c>
      <c r="BY9" s="789" t="s">
        <v>597</v>
      </c>
      <c r="BZ9" s="789" t="s">
        <v>597</v>
      </c>
      <c r="CA9" s="789" t="s">
        <v>597</v>
      </c>
      <c r="CB9" s="789" t="s">
        <v>597</v>
      </c>
      <c r="CC9" s="789" t="s">
        <v>597</v>
      </c>
      <c r="CD9" s="789" t="s">
        <v>597</v>
      </c>
      <c r="CE9" s="789" t="s">
        <v>597</v>
      </c>
      <c r="CF9" s="789" t="s">
        <v>597</v>
      </c>
      <c r="CG9" s="790" t="s">
        <v>597</v>
      </c>
      <c r="CH9" s="801">
        <v>6</v>
      </c>
      <c r="CI9" s="802"/>
      <c r="CJ9" s="802"/>
      <c r="CK9" s="802"/>
      <c r="CL9" s="803"/>
      <c r="CM9" s="801">
        <v>234</v>
      </c>
      <c r="CN9" s="802"/>
      <c r="CO9" s="802"/>
      <c r="CP9" s="802"/>
      <c r="CQ9" s="803"/>
      <c r="CR9" s="801">
        <v>10</v>
      </c>
      <c r="CS9" s="802"/>
      <c r="CT9" s="802"/>
      <c r="CU9" s="802"/>
      <c r="CV9" s="803"/>
      <c r="CW9" s="801" t="s">
        <v>576</v>
      </c>
      <c r="CX9" s="802"/>
      <c r="CY9" s="802"/>
      <c r="CZ9" s="802"/>
      <c r="DA9" s="803"/>
      <c r="DB9" s="801" t="s">
        <v>576</v>
      </c>
      <c r="DC9" s="802"/>
      <c r="DD9" s="802"/>
      <c r="DE9" s="802"/>
      <c r="DF9" s="803"/>
      <c r="DG9" s="801" t="s">
        <v>576</v>
      </c>
      <c r="DH9" s="802"/>
      <c r="DI9" s="802"/>
      <c r="DJ9" s="802"/>
      <c r="DK9" s="803"/>
      <c r="DL9" s="801" t="s">
        <v>576</v>
      </c>
      <c r="DM9" s="802"/>
      <c r="DN9" s="802"/>
      <c r="DO9" s="802"/>
      <c r="DP9" s="803"/>
      <c r="DQ9" s="801"/>
      <c r="DR9" s="802"/>
      <c r="DS9" s="802"/>
      <c r="DT9" s="802"/>
      <c r="DU9" s="803"/>
      <c r="DV9" s="804"/>
      <c r="DW9" s="805"/>
      <c r="DX9" s="805"/>
      <c r="DY9" s="805"/>
      <c r="DZ9" s="806"/>
      <c r="EA9" s="232"/>
    </row>
    <row r="10" spans="1:131" s="233" customFormat="1" ht="26.25" customHeight="1">
      <c r="A10" s="239">
        <v>4</v>
      </c>
      <c r="B10" s="775" t="s">
        <v>380</v>
      </c>
      <c r="C10" s="776"/>
      <c r="D10" s="776"/>
      <c r="E10" s="776"/>
      <c r="F10" s="776"/>
      <c r="G10" s="776"/>
      <c r="H10" s="776"/>
      <c r="I10" s="776"/>
      <c r="J10" s="776"/>
      <c r="K10" s="776"/>
      <c r="L10" s="776"/>
      <c r="M10" s="776"/>
      <c r="N10" s="776"/>
      <c r="O10" s="776"/>
      <c r="P10" s="777"/>
      <c r="Q10" s="778">
        <v>4047</v>
      </c>
      <c r="R10" s="779"/>
      <c r="S10" s="779"/>
      <c r="T10" s="779"/>
      <c r="U10" s="779"/>
      <c r="V10" s="779">
        <v>3685</v>
      </c>
      <c r="W10" s="779"/>
      <c r="X10" s="779"/>
      <c r="Y10" s="779"/>
      <c r="Z10" s="779"/>
      <c r="AA10" s="779">
        <v>362</v>
      </c>
      <c r="AB10" s="779"/>
      <c r="AC10" s="779"/>
      <c r="AD10" s="779"/>
      <c r="AE10" s="780"/>
      <c r="AF10" s="781" t="s">
        <v>381</v>
      </c>
      <c r="AG10" s="782"/>
      <c r="AH10" s="782"/>
      <c r="AI10" s="782"/>
      <c r="AJ10" s="783"/>
      <c r="AK10" s="784">
        <v>1672</v>
      </c>
      <c r="AL10" s="785"/>
      <c r="AM10" s="785"/>
      <c r="AN10" s="785"/>
      <c r="AO10" s="785"/>
      <c r="AP10" s="785">
        <v>15175</v>
      </c>
      <c r="AQ10" s="785"/>
      <c r="AR10" s="785"/>
      <c r="AS10" s="785"/>
      <c r="AT10" s="785"/>
      <c r="AU10" s="786"/>
      <c r="AV10" s="786"/>
      <c r="AW10" s="786"/>
      <c r="AX10" s="786"/>
      <c r="AY10" s="787"/>
      <c r="AZ10" s="230"/>
      <c r="BA10" s="230"/>
      <c r="BB10" s="230"/>
      <c r="BC10" s="230"/>
      <c r="BD10" s="230"/>
      <c r="BE10" s="231"/>
      <c r="BF10" s="231"/>
      <c r="BG10" s="231"/>
      <c r="BH10" s="231"/>
      <c r="BI10" s="231"/>
      <c r="BJ10" s="231"/>
      <c r="BK10" s="231"/>
      <c r="BL10" s="231"/>
      <c r="BM10" s="231"/>
      <c r="BN10" s="231"/>
      <c r="BO10" s="231"/>
      <c r="BP10" s="231"/>
      <c r="BQ10" s="240">
        <v>4</v>
      </c>
      <c r="BR10" s="241"/>
      <c r="BS10" s="788" t="s">
        <v>598</v>
      </c>
      <c r="BT10" s="789" t="s">
        <v>598</v>
      </c>
      <c r="BU10" s="789" t="s">
        <v>598</v>
      </c>
      <c r="BV10" s="789" t="s">
        <v>598</v>
      </c>
      <c r="BW10" s="789" t="s">
        <v>598</v>
      </c>
      <c r="BX10" s="789" t="s">
        <v>598</v>
      </c>
      <c r="BY10" s="789" t="s">
        <v>598</v>
      </c>
      <c r="BZ10" s="789" t="s">
        <v>598</v>
      </c>
      <c r="CA10" s="789" t="s">
        <v>598</v>
      </c>
      <c r="CB10" s="789" t="s">
        <v>598</v>
      </c>
      <c r="CC10" s="789" t="s">
        <v>598</v>
      </c>
      <c r="CD10" s="789" t="s">
        <v>598</v>
      </c>
      <c r="CE10" s="789" t="s">
        <v>598</v>
      </c>
      <c r="CF10" s="789" t="s">
        <v>598</v>
      </c>
      <c r="CG10" s="790" t="s">
        <v>598</v>
      </c>
      <c r="CH10" s="801">
        <v>2</v>
      </c>
      <c r="CI10" s="802"/>
      <c r="CJ10" s="802"/>
      <c r="CK10" s="802"/>
      <c r="CL10" s="803"/>
      <c r="CM10" s="801">
        <v>840</v>
      </c>
      <c r="CN10" s="802"/>
      <c r="CO10" s="802"/>
      <c r="CP10" s="802"/>
      <c r="CQ10" s="803"/>
      <c r="CR10" s="801">
        <v>755</v>
      </c>
      <c r="CS10" s="802"/>
      <c r="CT10" s="802"/>
      <c r="CU10" s="802"/>
      <c r="CV10" s="803"/>
      <c r="CW10" s="801" t="s">
        <v>576</v>
      </c>
      <c r="CX10" s="802"/>
      <c r="CY10" s="802"/>
      <c r="CZ10" s="802"/>
      <c r="DA10" s="803"/>
      <c r="DB10" s="801" t="s">
        <v>576</v>
      </c>
      <c r="DC10" s="802"/>
      <c r="DD10" s="802"/>
      <c r="DE10" s="802"/>
      <c r="DF10" s="803"/>
      <c r="DG10" s="801" t="s">
        <v>576</v>
      </c>
      <c r="DH10" s="802"/>
      <c r="DI10" s="802"/>
      <c r="DJ10" s="802"/>
      <c r="DK10" s="803"/>
      <c r="DL10" s="801" t="s">
        <v>576</v>
      </c>
      <c r="DM10" s="802"/>
      <c r="DN10" s="802"/>
      <c r="DO10" s="802"/>
      <c r="DP10" s="803"/>
      <c r="DQ10" s="801"/>
      <c r="DR10" s="802"/>
      <c r="DS10" s="802"/>
      <c r="DT10" s="802"/>
      <c r="DU10" s="803"/>
      <c r="DV10" s="804"/>
      <c r="DW10" s="805"/>
      <c r="DX10" s="805"/>
      <c r="DY10" s="805"/>
      <c r="DZ10" s="806"/>
      <c r="EA10" s="232"/>
    </row>
    <row r="11" spans="1:131" s="233" customFormat="1" ht="26.25" customHeight="1">
      <c r="A11" s="239">
        <v>5</v>
      </c>
      <c r="B11" s="775" t="s">
        <v>382</v>
      </c>
      <c r="C11" s="776"/>
      <c r="D11" s="776"/>
      <c r="E11" s="776"/>
      <c r="F11" s="776"/>
      <c r="G11" s="776"/>
      <c r="H11" s="776"/>
      <c r="I11" s="776"/>
      <c r="J11" s="776"/>
      <c r="K11" s="776"/>
      <c r="L11" s="776"/>
      <c r="M11" s="776"/>
      <c r="N11" s="776"/>
      <c r="O11" s="776"/>
      <c r="P11" s="777"/>
      <c r="Q11" s="778">
        <v>142</v>
      </c>
      <c r="R11" s="779"/>
      <c r="S11" s="779"/>
      <c r="T11" s="779"/>
      <c r="U11" s="779"/>
      <c r="V11" s="779">
        <v>142</v>
      </c>
      <c r="W11" s="779"/>
      <c r="X11" s="779"/>
      <c r="Y11" s="779"/>
      <c r="Z11" s="779"/>
      <c r="AA11" s="779">
        <v>0</v>
      </c>
      <c r="AB11" s="779"/>
      <c r="AC11" s="779"/>
      <c r="AD11" s="779"/>
      <c r="AE11" s="780"/>
      <c r="AF11" s="781" t="s">
        <v>383</v>
      </c>
      <c r="AG11" s="782"/>
      <c r="AH11" s="782"/>
      <c r="AI11" s="782"/>
      <c r="AJ11" s="783"/>
      <c r="AK11" s="784">
        <v>0</v>
      </c>
      <c r="AL11" s="785"/>
      <c r="AM11" s="785"/>
      <c r="AN11" s="785"/>
      <c r="AO11" s="785"/>
      <c r="AP11" s="785">
        <v>551</v>
      </c>
      <c r="AQ11" s="785"/>
      <c r="AR11" s="785"/>
      <c r="AS11" s="785"/>
      <c r="AT11" s="785"/>
      <c r="AU11" s="786"/>
      <c r="AV11" s="786"/>
      <c r="AW11" s="786"/>
      <c r="AX11" s="786"/>
      <c r="AY11" s="787"/>
      <c r="AZ11" s="230"/>
      <c r="BA11" s="230"/>
      <c r="BB11" s="230"/>
      <c r="BC11" s="230"/>
      <c r="BD11" s="230"/>
      <c r="BE11" s="231"/>
      <c r="BF11" s="231"/>
      <c r="BG11" s="231"/>
      <c r="BH11" s="231"/>
      <c r="BI11" s="231"/>
      <c r="BJ11" s="231"/>
      <c r="BK11" s="231"/>
      <c r="BL11" s="231"/>
      <c r="BM11" s="231"/>
      <c r="BN11" s="231"/>
      <c r="BO11" s="231"/>
      <c r="BP11" s="231"/>
      <c r="BQ11" s="240">
        <v>5</v>
      </c>
      <c r="BR11" s="241"/>
      <c r="BS11" s="788" t="s">
        <v>599</v>
      </c>
      <c r="BT11" s="789" t="s">
        <v>599</v>
      </c>
      <c r="BU11" s="789" t="s">
        <v>599</v>
      </c>
      <c r="BV11" s="789" t="s">
        <v>599</v>
      </c>
      <c r="BW11" s="789" t="s">
        <v>599</v>
      </c>
      <c r="BX11" s="789" t="s">
        <v>599</v>
      </c>
      <c r="BY11" s="789" t="s">
        <v>599</v>
      </c>
      <c r="BZ11" s="789" t="s">
        <v>599</v>
      </c>
      <c r="CA11" s="789" t="s">
        <v>599</v>
      </c>
      <c r="CB11" s="789" t="s">
        <v>599</v>
      </c>
      <c r="CC11" s="789" t="s">
        <v>599</v>
      </c>
      <c r="CD11" s="789" t="s">
        <v>599</v>
      </c>
      <c r="CE11" s="789" t="s">
        <v>599</v>
      </c>
      <c r="CF11" s="789" t="s">
        <v>599</v>
      </c>
      <c r="CG11" s="790" t="s">
        <v>599</v>
      </c>
      <c r="CH11" s="801">
        <v>0</v>
      </c>
      <c r="CI11" s="802"/>
      <c r="CJ11" s="802"/>
      <c r="CK11" s="802"/>
      <c r="CL11" s="803"/>
      <c r="CM11" s="801">
        <v>16</v>
      </c>
      <c r="CN11" s="802"/>
      <c r="CO11" s="802"/>
      <c r="CP11" s="802"/>
      <c r="CQ11" s="803"/>
      <c r="CR11" s="801">
        <v>10</v>
      </c>
      <c r="CS11" s="802"/>
      <c r="CT11" s="802"/>
      <c r="CU11" s="802"/>
      <c r="CV11" s="803"/>
      <c r="CW11" s="801" t="s">
        <v>576</v>
      </c>
      <c r="CX11" s="802"/>
      <c r="CY11" s="802"/>
      <c r="CZ11" s="802"/>
      <c r="DA11" s="803"/>
      <c r="DB11" s="801" t="s">
        <v>576</v>
      </c>
      <c r="DC11" s="802"/>
      <c r="DD11" s="802"/>
      <c r="DE11" s="802"/>
      <c r="DF11" s="803"/>
      <c r="DG11" s="801" t="s">
        <v>576</v>
      </c>
      <c r="DH11" s="802"/>
      <c r="DI11" s="802"/>
      <c r="DJ11" s="802"/>
      <c r="DK11" s="803"/>
      <c r="DL11" s="801" t="s">
        <v>576</v>
      </c>
      <c r="DM11" s="802"/>
      <c r="DN11" s="802"/>
      <c r="DO11" s="802"/>
      <c r="DP11" s="803"/>
      <c r="DQ11" s="801"/>
      <c r="DR11" s="802"/>
      <c r="DS11" s="802"/>
      <c r="DT11" s="802"/>
      <c r="DU11" s="803"/>
      <c r="DV11" s="804"/>
      <c r="DW11" s="805"/>
      <c r="DX11" s="805"/>
      <c r="DY11" s="805"/>
      <c r="DZ11" s="806"/>
      <c r="EA11" s="232"/>
    </row>
    <row r="12" spans="1:131" s="233" customFormat="1" ht="26.25" customHeight="1">
      <c r="A12" s="239">
        <v>6</v>
      </c>
      <c r="B12" s="775" t="s">
        <v>384</v>
      </c>
      <c r="C12" s="776"/>
      <c r="D12" s="776"/>
      <c r="E12" s="776"/>
      <c r="F12" s="776"/>
      <c r="G12" s="776"/>
      <c r="H12" s="776"/>
      <c r="I12" s="776"/>
      <c r="J12" s="776"/>
      <c r="K12" s="776"/>
      <c r="L12" s="776"/>
      <c r="M12" s="776"/>
      <c r="N12" s="776"/>
      <c r="O12" s="776"/>
      <c r="P12" s="777"/>
      <c r="Q12" s="778">
        <v>2197</v>
      </c>
      <c r="R12" s="779"/>
      <c r="S12" s="779"/>
      <c r="T12" s="779"/>
      <c r="U12" s="779"/>
      <c r="V12" s="779">
        <v>2197</v>
      </c>
      <c r="W12" s="779"/>
      <c r="X12" s="779"/>
      <c r="Y12" s="779"/>
      <c r="Z12" s="779"/>
      <c r="AA12" s="779">
        <v>0</v>
      </c>
      <c r="AB12" s="779"/>
      <c r="AC12" s="779"/>
      <c r="AD12" s="779"/>
      <c r="AE12" s="780"/>
      <c r="AF12" s="781" t="s">
        <v>385</v>
      </c>
      <c r="AG12" s="782"/>
      <c r="AH12" s="782"/>
      <c r="AI12" s="782"/>
      <c r="AJ12" s="783"/>
      <c r="AK12" s="784">
        <v>0</v>
      </c>
      <c r="AL12" s="785"/>
      <c r="AM12" s="785"/>
      <c r="AN12" s="785"/>
      <c r="AO12" s="785"/>
      <c r="AP12" s="785">
        <v>16622</v>
      </c>
      <c r="AQ12" s="785"/>
      <c r="AR12" s="785"/>
      <c r="AS12" s="785"/>
      <c r="AT12" s="785"/>
      <c r="AU12" s="786"/>
      <c r="AV12" s="786"/>
      <c r="AW12" s="786"/>
      <c r="AX12" s="786"/>
      <c r="AY12" s="787"/>
      <c r="AZ12" s="230"/>
      <c r="BA12" s="230"/>
      <c r="BB12" s="230"/>
      <c r="BC12" s="230"/>
      <c r="BD12" s="230"/>
      <c r="BE12" s="231"/>
      <c r="BF12" s="231"/>
      <c r="BG12" s="231"/>
      <c r="BH12" s="231"/>
      <c r="BI12" s="231"/>
      <c r="BJ12" s="231"/>
      <c r="BK12" s="231"/>
      <c r="BL12" s="231"/>
      <c r="BM12" s="231"/>
      <c r="BN12" s="231"/>
      <c r="BO12" s="231"/>
      <c r="BP12" s="231"/>
      <c r="BQ12" s="240">
        <v>6</v>
      </c>
      <c r="BR12" s="241" t="s">
        <v>632</v>
      </c>
      <c r="BS12" s="788" t="s">
        <v>600</v>
      </c>
      <c r="BT12" s="789"/>
      <c r="BU12" s="789"/>
      <c r="BV12" s="789"/>
      <c r="BW12" s="789"/>
      <c r="BX12" s="789"/>
      <c r="BY12" s="789"/>
      <c r="BZ12" s="789"/>
      <c r="CA12" s="789"/>
      <c r="CB12" s="789"/>
      <c r="CC12" s="789"/>
      <c r="CD12" s="789"/>
      <c r="CE12" s="789"/>
      <c r="CF12" s="789"/>
      <c r="CG12" s="790"/>
      <c r="CH12" s="801">
        <v>-78</v>
      </c>
      <c r="CI12" s="802"/>
      <c r="CJ12" s="802"/>
      <c r="CK12" s="802"/>
      <c r="CL12" s="803"/>
      <c r="CM12" s="801">
        <v>279</v>
      </c>
      <c r="CN12" s="802"/>
      <c r="CO12" s="802"/>
      <c r="CP12" s="802"/>
      <c r="CQ12" s="803"/>
      <c r="CR12" s="801">
        <v>10</v>
      </c>
      <c r="CS12" s="802"/>
      <c r="CT12" s="802"/>
      <c r="CU12" s="802"/>
      <c r="CV12" s="803"/>
      <c r="CW12" s="801">
        <v>237</v>
      </c>
      <c r="CX12" s="802"/>
      <c r="CY12" s="802"/>
      <c r="CZ12" s="802"/>
      <c r="DA12" s="803"/>
      <c r="DB12" s="801">
        <v>293</v>
      </c>
      <c r="DC12" s="802"/>
      <c r="DD12" s="802"/>
      <c r="DE12" s="802"/>
      <c r="DF12" s="803"/>
      <c r="DG12" s="801" t="s">
        <v>576</v>
      </c>
      <c r="DH12" s="802"/>
      <c r="DI12" s="802"/>
      <c r="DJ12" s="802"/>
      <c r="DK12" s="803"/>
      <c r="DL12" s="801">
        <v>293</v>
      </c>
      <c r="DM12" s="802"/>
      <c r="DN12" s="802"/>
      <c r="DO12" s="802"/>
      <c r="DP12" s="803"/>
      <c r="DQ12" s="801">
        <v>293</v>
      </c>
      <c r="DR12" s="802"/>
      <c r="DS12" s="802"/>
      <c r="DT12" s="802"/>
      <c r="DU12" s="803"/>
      <c r="DV12" s="804"/>
      <c r="DW12" s="805"/>
      <c r="DX12" s="805"/>
      <c r="DY12" s="805"/>
      <c r="DZ12" s="806"/>
      <c r="EA12" s="232"/>
    </row>
    <row r="13" spans="1:131" s="233" customFormat="1" ht="26.25" customHeight="1">
      <c r="A13" s="239">
        <v>7</v>
      </c>
      <c r="B13" s="775" t="s">
        <v>386</v>
      </c>
      <c r="C13" s="776"/>
      <c r="D13" s="776"/>
      <c r="E13" s="776"/>
      <c r="F13" s="776"/>
      <c r="G13" s="776"/>
      <c r="H13" s="776"/>
      <c r="I13" s="776"/>
      <c r="J13" s="776"/>
      <c r="K13" s="776"/>
      <c r="L13" s="776"/>
      <c r="M13" s="776"/>
      <c r="N13" s="776"/>
      <c r="O13" s="776"/>
      <c r="P13" s="777"/>
      <c r="Q13" s="778">
        <v>415890</v>
      </c>
      <c r="R13" s="779"/>
      <c r="S13" s="779"/>
      <c r="T13" s="779"/>
      <c r="U13" s="779"/>
      <c r="V13" s="779">
        <v>415890</v>
      </c>
      <c r="W13" s="779"/>
      <c r="X13" s="779"/>
      <c r="Y13" s="779"/>
      <c r="Z13" s="779"/>
      <c r="AA13" s="779">
        <v>0</v>
      </c>
      <c r="AB13" s="779"/>
      <c r="AC13" s="779"/>
      <c r="AD13" s="779"/>
      <c r="AE13" s="780"/>
      <c r="AF13" s="781" t="s">
        <v>387</v>
      </c>
      <c r="AG13" s="782"/>
      <c r="AH13" s="782"/>
      <c r="AI13" s="782"/>
      <c r="AJ13" s="783"/>
      <c r="AK13" s="784">
        <v>225194</v>
      </c>
      <c r="AL13" s="785"/>
      <c r="AM13" s="785"/>
      <c r="AN13" s="785"/>
      <c r="AO13" s="785"/>
      <c r="AP13" s="785">
        <v>0</v>
      </c>
      <c r="AQ13" s="785"/>
      <c r="AR13" s="785"/>
      <c r="AS13" s="785"/>
      <c r="AT13" s="785"/>
      <c r="AU13" s="786"/>
      <c r="AV13" s="786"/>
      <c r="AW13" s="786"/>
      <c r="AX13" s="786"/>
      <c r="AY13" s="787"/>
      <c r="AZ13" s="230"/>
      <c r="BA13" s="230"/>
      <c r="BB13" s="230"/>
      <c r="BC13" s="230"/>
      <c r="BD13" s="230"/>
      <c r="BE13" s="231"/>
      <c r="BF13" s="231"/>
      <c r="BG13" s="231"/>
      <c r="BH13" s="231"/>
      <c r="BI13" s="231"/>
      <c r="BJ13" s="231"/>
      <c r="BK13" s="231"/>
      <c r="BL13" s="231"/>
      <c r="BM13" s="231"/>
      <c r="BN13" s="231"/>
      <c r="BO13" s="231"/>
      <c r="BP13" s="231"/>
      <c r="BQ13" s="240">
        <v>7</v>
      </c>
      <c r="BR13" s="241"/>
      <c r="BS13" s="788" t="s">
        <v>601</v>
      </c>
      <c r="BT13" s="789" t="s">
        <v>601</v>
      </c>
      <c r="BU13" s="789" t="s">
        <v>601</v>
      </c>
      <c r="BV13" s="789" t="s">
        <v>601</v>
      </c>
      <c r="BW13" s="789" t="s">
        <v>601</v>
      </c>
      <c r="BX13" s="789" t="s">
        <v>601</v>
      </c>
      <c r="BY13" s="789" t="s">
        <v>601</v>
      </c>
      <c r="BZ13" s="789" t="s">
        <v>601</v>
      </c>
      <c r="CA13" s="789" t="s">
        <v>601</v>
      </c>
      <c r="CB13" s="789" t="s">
        <v>601</v>
      </c>
      <c r="CC13" s="789" t="s">
        <v>601</v>
      </c>
      <c r="CD13" s="789" t="s">
        <v>601</v>
      </c>
      <c r="CE13" s="789" t="s">
        <v>601</v>
      </c>
      <c r="CF13" s="789" t="s">
        <v>601</v>
      </c>
      <c r="CG13" s="790" t="s">
        <v>601</v>
      </c>
      <c r="CH13" s="801">
        <v>93</v>
      </c>
      <c r="CI13" s="802"/>
      <c r="CJ13" s="802"/>
      <c r="CK13" s="802"/>
      <c r="CL13" s="803"/>
      <c r="CM13" s="801">
        <v>375</v>
      </c>
      <c r="CN13" s="802"/>
      <c r="CO13" s="802"/>
      <c r="CP13" s="802"/>
      <c r="CQ13" s="803"/>
      <c r="CR13" s="801">
        <v>10</v>
      </c>
      <c r="CS13" s="802"/>
      <c r="CT13" s="802"/>
      <c r="CU13" s="802"/>
      <c r="CV13" s="803"/>
      <c r="CW13" s="801" t="s">
        <v>576</v>
      </c>
      <c r="CX13" s="802"/>
      <c r="CY13" s="802"/>
      <c r="CZ13" s="802"/>
      <c r="DA13" s="803"/>
      <c r="DB13" s="801" t="s">
        <v>576</v>
      </c>
      <c r="DC13" s="802"/>
      <c r="DD13" s="802"/>
      <c r="DE13" s="802"/>
      <c r="DF13" s="803"/>
      <c r="DG13" s="801" t="s">
        <v>576</v>
      </c>
      <c r="DH13" s="802"/>
      <c r="DI13" s="802"/>
      <c r="DJ13" s="802"/>
      <c r="DK13" s="803"/>
      <c r="DL13" s="801" t="s">
        <v>576</v>
      </c>
      <c r="DM13" s="802"/>
      <c r="DN13" s="802"/>
      <c r="DO13" s="802"/>
      <c r="DP13" s="803"/>
      <c r="DQ13" s="801"/>
      <c r="DR13" s="802"/>
      <c r="DS13" s="802"/>
      <c r="DT13" s="802"/>
      <c r="DU13" s="803"/>
      <c r="DV13" s="804"/>
      <c r="DW13" s="805"/>
      <c r="DX13" s="805"/>
      <c r="DY13" s="805"/>
      <c r="DZ13" s="806"/>
      <c r="EA13" s="232"/>
    </row>
    <row r="14" spans="1:131" s="233" customFormat="1" ht="26.25" customHeight="1">
      <c r="A14" s="239">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30"/>
      <c r="BA14" s="230"/>
      <c r="BB14" s="230"/>
      <c r="BC14" s="230"/>
      <c r="BD14" s="230"/>
      <c r="BE14" s="231"/>
      <c r="BF14" s="231"/>
      <c r="BG14" s="231"/>
      <c r="BH14" s="231"/>
      <c r="BI14" s="231"/>
      <c r="BJ14" s="231"/>
      <c r="BK14" s="231"/>
      <c r="BL14" s="231"/>
      <c r="BM14" s="231"/>
      <c r="BN14" s="231"/>
      <c r="BO14" s="231"/>
      <c r="BP14" s="231"/>
      <c r="BQ14" s="240">
        <v>8</v>
      </c>
      <c r="BR14" s="241" t="s">
        <v>632</v>
      </c>
      <c r="BS14" s="788" t="s">
        <v>602</v>
      </c>
      <c r="BT14" s="789" t="s">
        <v>602</v>
      </c>
      <c r="BU14" s="789" t="s">
        <v>602</v>
      </c>
      <c r="BV14" s="789" t="s">
        <v>602</v>
      </c>
      <c r="BW14" s="789" t="s">
        <v>602</v>
      </c>
      <c r="BX14" s="789" t="s">
        <v>602</v>
      </c>
      <c r="BY14" s="789" t="s">
        <v>602</v>
      </c>
      <c r="BZ14" s="789" t="s">
        <v>602</v>
      </c>
      <c r="CA14" s="789" t="s">
        <v>602</v>
      </c>
      <c r="CB14" s="789" t="s">
        <v>602</v>
      </c>
      <c r="CC14" s="789" t="s">
        <v>602</v>
      </c>
      <c r="CD14" s="789" t="s">
        <v>602</v>
      </c>
      <c r="CE14" s="789" t="s">
        <v>602</v>
      </c>
      <c r="CF14" s="789" t="s">
        <v>602</v>
      </c>
      <c r="CG14" s="790" t="s">
        <v>602</v>
      </c>
      <c r="CH14" s="801">
        <v>-1</v>
      </c>
      <c r="CI14" s="802"/>
      <c r="CJ14" s="802"/>
      <c r="CK14" s="802"/>
      <c r="CL14" s="803"/>
      <c r="CM14" s="801">
        <v>1149</v>
      </c>
      <c r="CN14" s="802"/>
      <c r="CO14" s="802"/>
      <c r="CP14" s="802"/>
      <c r="CQ14" s="803"/>
      <c r="CR14" s="801">
        <v>29</v>
      </c>
      <c r="CS14" s="802"/>
      <c r="CT14" s="802"/>
      <c r="CU14" s="802"/>
      <c r="CV14" s="803"/>
      <c r="CW14" s="801">
        <v>52</v>
      </c>
      <c r="CX14" s="802"/>
      <c r="CY14" s="802"/>
      <c r="CZ14" s="802"/>
      <c r="DA14" s="803"/>
      <c r="DB14" s="801" t="s">
        <v>576</v>
      </c>
      <c r="DC14" s="802"/>
      <c r="DD14" s="802"/>
      <c r="DE14" s="802"/>
      <c r="DF14" s="803"/>
      <c r="DG14" s="801" t="s">
        <v>576</v>
      </c>
      <c r="DH14" s="802"/>
      <c r="DI14" s="802"/>
      <c r="DJ14" s="802"/>
      <c r="DK14" s="803"/>
      <c r="DL14" s="801" t="s">
        <v>576</v>
      </c>
      <c r="DM14" s="802"/>
      <c r="DN14" s="802"/>
      <c r="DO14" s="802"/>
      <c r="DP14" s="803"/>
      <c r="DQ14" s="801">
        <v>596</v>
      </c>
      <c r="DR14" s="802"/>
      <c r="DS14" s="802"/>
      <c r="DT14" s="802"/>
      <c r="DU14" s="803"/>
      <c r="DV14" s="804"/>
      <c r="DW14" s="805"/>
      <c r="DX14" s="805"/>
      <c r="DY14" s="805"/>
      <c r="DZ14" s="806"/>
      <c r="EA14" s="232"/>
    </row>
    <row r="15" spans="1:131" s="233" customFormat="1" ht="26.25" customHeight="1">
      <c r="A15" s="239">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30"/>
      <c r="BA15" s="230"/>
      <c r="BB15" s="230"/>
      <c r="BC15" s="230"/>
      <c r="BD15" s="230"/>
      <c r="BE15" s="231"/>
      <c r="BF15" s="231"/>
      <c r="BG15" s="231"/>
      <c r="BH15" s="231"/>
      <c r="BI15" s="231"/>
      <c r="BJ15" s="231"/>
      <c r="BK15" s="231"/>
      <c r="BL15" s="231"/>
      <c r="BM15" s="231"/>
      <c r="BN15" s="231"/>
      <c r="BO15" s="231"/>
      <c r="BP15" s="231"/>
      <c r="BQ15" s="240">
        <v>9</v>
      </c>
      <c r="BR15" s="241"/>
      <c r="BS15" s="788" t="s">
        <v>603</v>
      </c>
      <c r="BT15" s="789" t="s">
        <v>603</v>
      </c>
      <c r="BU15" s="789" t="s">
        <v>603</v>
      </c>
      <c r="BV15" s="789" t="s">
        <v>603</v>
      </c>
      <c r="BW15" s="789" t="s">
        <v>603</v>
      </c>
      <c r="BX15" s="789" t="s">
        <v>603</v>
      </c>
      <c r="BY15" s="789" t="s">
        <v>603</v>
      </c>
      <c r="BZ15" s="789" t="s">
        <v>603</v>
      </c>
      <c r="CA15" s="789" t="s">
        <v>603</v>
      </c>
      <c r="CB15" s="789" t="s">
        <v>603</v>
      </c>
      <c r="CC15" s="789" t="s">
        <v>603</v>
      </c>
      <c r="CD15" s="789" t="s">
        <v>603</v>
      </c>
      <c r="CE15" s="789" t="s">
        <v>603</v>
      </c>
      <c r="CF15" s="789" t="s">
        <v>603</v>
      </c>
      <c r="CG15" s="790" t="s">
        <v>603</v>
      </c>
      <c r="CH15" s="801">
        <v>5</v>
      </c>
      <c r="CI15" s="802"/>
      <c r="CJ15" s="802"/>
      <c r="CK15" s="802"/>
      <c r="CL15" s="803"/>
      <c r="CM15" s="801">
        <v>254</v>
      </c>
      <c r="CN15" s="802"/>
      <c r="CO15" s="802"/>
      <c r="CP15" s="802"/>
      <c r="CQ15" s="803"/>
      <c r="CR15" s="801">
        <v>160</v>
      </c>
      <c r="CS15" s="802"/>
      <c r="CT15" s="802"/>
      <c r="CU15" s="802"/>
      <c r="CV15" s="803"/>
      <c r="CW15" s="801">
        <v>95</v>
      </c>
      <c r="CX15" s="802"/>
      <c r="CY15" s="802"/>
      <c r="CZ15" s="802"/>
      <c r="DA15" s="803"/>
      <c r="DB15" s="801" t="s">
        <v>576</v>
      </c>
      <c r="DC15" s="802"/>
      <c r="DD15" s="802"/>
      <c r="DE15" s="802"/>
      <c r="DF15" s="803"/>
      <c r="DG15" s="801" t="s">
        <v>576</v>
      </c>
      <c r="DH15" s="802"/>
      <c r="DI15" s="802"/>
      <c r="DJ15" s="802"/>
      <c r="DK15" s="803"/>
      <c r="DL15" s="801" t="s">
        <v>576</v>
      </c>
      <c r="DM15" s="802"/>
      <c r="DN15" s="802"/>
      <c r="DO15" s="802"/>
      <c r="DP15" s="803"/>
      <c r="DQ15" s="801"/>
      <c r="DR15" s="802"/>
      <c r="DS15" s="802"/>
      <c r="DT15" s="802"/>
      <c r="DU15" s="803"/>
      <c r="DV15" s="804"/>
      <c r="DW15" s="805"/>
      <c r="DX15" s="805"/>
      <c r="DY15" s="805"/>
      <c r="DZ15" s="806"/>
      <c r="EA15" s="232"/>
    </row>
    <row r="16" spans="1:131" s="233" customFormat="1" ht="26.25" customHeight="1">
      <c r="A16" s="239">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30"/>
      <c r="BA16" s="230"/>
      <c r="BB16" s="230"/>
      <c r="BC16" s="230"/>
      <c r="BD16" s="230"/>
      <c r="BE16" s="231"/>
      <c r="BF16" s="231"/>
      <c r="BG16" s="231"/>
      <c r="BH16" s="231"/>
      <c r="BI16" s="231"/>
      <c r="BJ16" s="231"/>
      <c r="BK16" s="231"/>
      <c r="BL16" s="231"/>
      <c r="BM16" s="231"/>
      <c r="BN16" s="231"/>
      <c r="BO16" s="231"/>
      <c r="BP16" s="231"/>
      <c r="BQ16" s="240">
        <v>10</v>
      </c>
      <c r="BR16" s="241"/>
      <c r="BS16" s="788" t="s">
        <v>604</v>
      </c>
      <c r="BT16" s="789" t="s">
        <v>604</v>
      </c>
      <c r="BU16" s="789" t="s">
        <v>604</v>
      </c>
      <c r="BV16" s="789" t="s">
        <v>604</v>
      </c>
      <c r="BW16" s="789" t="s">
        <v>604</v>
      </c>
      <c r="BX16" s="789" t="s">
        <v>604</v>
      </c>
      <c r="BY16" s="789" t="s">
        <v>604</v>
      </c>
      <c r="BZ16" s="789" t="s">
        <v>604</v>
      </c>
      <c r="CA16" s="789" t="s">
        <v>604</v>
      </c>
      <c r="CB16" s="789" t="s">
        <v>604</v>
      </c>
      <c r="CC16" s="789" t="s">
        <v>604</v>
      </c>
      <c r="CD16" s="789" t="s">
        <v>604</v>
      </c>
      <c r="CE16" s="789" t="s">
        <v>604</v>
      </c>
      <c r="CF16" s="789" t="s">
        <v>604</v>
      </c>
      <c r="CG16" s="790" t="s">
        <v>604</v>
      </c>
      <c r="CH16" s="801">
        <v>3</v>
      </c>
      <c r="CI16" s="802"/>
      <c r="CJ16" s="802"/>
      <c r="CK16" s="802"/>
      <c r="CL16" s="803"/>
      <c r="CM16" s="801">
        <v>661</v>
      </c>
      <c r="CN16" s="802"/>
      <c r="CO16" s="802"/>
      <c r="CP16" s="802"/>
      <c r="CQ16" s="803"/>
      <c r="CR16" s="801">
        <v>200</v>
      </c>
      <c r="CS16" s="802"/>
      <c r="CT16" s="802"/>
      <c r="CU16" s="802"/>
      <c r="CV16" s="803"/>
      <c r="CW16" s="801">
        <v>136</v>
      </c>
      <c r="CX16" s="802"/>
      <c r="CY16" s="802"/>
      <c r="CZ16" s="802"/>
      <c r="DA16" s="803"/>
      <c r="DB16" s="801" t="s">
        <v>576</v>
      </c>
      <c r="DC16" s="802"/>
      <c r="DD16" s="802"/>
      <c r="DE16" s="802"/>
      <c r="DF16" s="803"/>
      <c r="DG16" s="801" t="s">
        <v>576</v>
      </c>
      <c r="DH16" s="802"/>
      <c r="DI16" s="802"/>
      <c r="DJ16" s="802"/>
      <c r="DK16" s="803"/>
      <c r="DL16" s="801" t="s">
        <v>576</v>
      </c>
      <c r="DM16" s="802"/>
      <c r="DN16" s="802"/>
      <c r="DO16" s="802"/>
      <c r="DP16" s="803"/>
      <c r="DQ16" s="801"/>
      <c r="DR16" s="802"/>
      <c r="DS16" s="802"/>
      <c r="DT16" s="802"/>
      <c r="DU16" s="803"/>
      <c r="DV16" s="804"/>
      <c r="DW16" s="805"/>
      <c r="DX16" s="805"/>
      <c r="DY16" s="805"/>
      <c r="DZ16" s="806"/>
      <c r="EA16" s="232"/>
    </row>
    <row r="17" spans="1:131" s="233" customFormat="1" ht="26.25" customHeight="1">
      <c r="A17" s="239">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30"/>
      <c r="BA17" s="230"/>
      <c r="BB17" s="230"/>
      <c r="BC17" s="230"/>
      <c r="BD17" s="230"/>
      <c r="BE17" s="231"/>
      <c r="BF17" s="231"/>
      <c r="BG17" s="231"/>
      <c r="BH17" s="231"/>
      <c r="BI17" s="231"/>
      <c r="BJ17" s="231"/>
      <c r="BK17" s="231"/>
      <c r="BL17" s="231"/>
      <c r="BM17" s="231"/>
      <c r="BN17" s="231"/>
      <c r="BO17" s="231"/>
      <c r="BP17" s="231"/>
      <c r="BQ17" s="240">
        <v>11</v>
      </c>
      <c r="BR17" s="241"/>
      <c r="BS17" s="788" t="s">
        <v>605</v>
      </c>
      <c r="BT17" s="789" t="s">
        <v>605</v>
      </c>
      <c r="BU17" s="789" t="s">
        <v>605</v>
      </c>
      <c r="BV17" s="789" t="s">
        <v>605</v>
      </c>
      <c r="BW17" s="789" t="s">
        <v>605</v>
      </c>
      <c r="BX17" s="789" t="s">
        <v>605</v>
      </c>
      <c r="BY17" s="789" t="s">
        <v>605</v>
      </c>
      <c r="BZ17" s="789" t="s">
        <v>605</v>
      </c>
      <c r="CA17" s="789" t="s">
        <v>605</v>
      </c>
      <c r="CB17" s="789" t="s">
        <v>605</v>
      </c>
      <c r="CC17" s="789" t="s">
        <v>605</v>
      </c>
      <c r="CD17" s="789" t="s">
        <v>605</v>
      </c>
      <c r="CE17" s="789" t="s">
        <v>605</v>
      </c>
      <c r="CF17" s="789" t="s">
        <v>605</v>
      </c>
      <c r="CG17" s="790" t="s">
        <v>605</v>
      </c>
      <c r="CH17" s="801">
        <v>-0.27400000000000002</v>
      </c>
      <c r="CI17" s="802"/>
      <c r="CJ17" s="802"/>
      <c r="CK17" s="802"/>
      <c r="CL17" s="803"/>
      <c r="CM17" s="801">
        <v>18</v>
      </c>
      <c r="CN17" s="802"/>
      <c r="CO17" s="802"/>
      <c r="CP17" s="802"/>
      <c r="CQ17" s="803"/>
      <c r="CR17" s="801">
        <v>5</v>
      </c>
      <c r="CS17" s="802"/>
      <c r="CT17" s="802"/>
      <c r="CU17" s="802"/>
      <c r="CV17" s="803"/>
      <c r="CW17" s="801" t="s">
        <v>576</v>
      </c>
      <c r="CX17" s="802"/>
      <c r="CY17" s="802"/>
      <c r="CZ17" s="802"/>
      <c r="DA17" s="803"/>
      <c r="DB17" s="801" t="s">
        <v>576</v>
      </c>
      <c r="DC17" s="802"/>
      <c r="DD17" s="802"/>
      <c r="DE17" s="802"/>
      <c r="DF17" s="803"/>
      <c r="DG17" s="801" t="s">
        <v>576</v>
      </c>
      <c r="DH17" s="802"/>
      <c r="DI17" s="802"/>
      <c r="DJ17" s="802"/>
      <c r="DK17" s="803"/>
      <c r="DL17" s="801" t="s">
        <v>576</v>
      </c>
      <c r="DM17" s="802"/>
      <c r="DN17" s="802"/>
      <c r="DO17" s="802"/>
      <c r="DP17" s="803"/>
      <c r="DQ17" s="801"/>
      <c r="DR17" s="802"/>
      <c r="DS17" s="802"/>
      <c r="DT17" s="802"/>
      <c r="DU17" s="803"/>
      <c r="DV17" s="804"/>
      <c r="DW17" s="805"/>
      <c r="DX17" s="805"/>
      <c r="DY17" s="805"/>
      <c r="DZ17" s="806"/>
      <c r="EA17" s="232"/>
    </row>
    <row r="18" spans="1:131" s="233" customFormat="1" ht="26.25" customHeight="1">
      <c r="A18" s="239">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30"/>
      <c r="BA18" s="230"/>
      <c r="BB18" s="230"/>
      <c r="BC18" s="230"/>
      <c r="BD18" s="230"/>
      <c r="BE18" s="231"/>
      <c r="BF18" s="231"/>
      <c r="BG18" s="231"/>
      <c r="BH18" s="231"/>
      <c r="BI18" s="231"/>
      <c r="BJ18" s="231"/>
      <c r="BK18" s="231"/>
      <c r="BL18" s="231"/>
      <c r="BM18" s="231"/>
      <c r="BN18" s="231"/>
      <c r="BO18" s="231"/>
      <c r="BP18" s="231"/>
      <c r="BQ18" s="240">
        <v>12</v>
      </c>
      <c r="BR18" s="241"/>
      <c r="BS18" s="788" t="s">
        <v>606</v>
      </c>
      <c r="BT18" s="789" t="s">
        <v>606</v>
      </c>
      <c r="BU18" s="789" t="s">
        <v>606</v>
      </c>
      <c r="BV18" s="789" t="s">
        <v>606</v>
      </c>
      <c r="BW18" s="789" t="s">
        <v>606</v>
      </c>
      <c r="BX18" s="789" t="s">
        <v>606</v>
      </c>
      <c r="BY18" s="789" t="s">
        <v>606</v>
      </c>
      <c r="BZ18" s="789" t="s">
        <v>606</v>
      </c>
      <c r="CA18" s="789" t="s">
        <v>606</v>
      </c>
      <c r="CB18" s="789" t="s">
        <v>606</v>
      </c>
      <c r="CC18" s="789" t="s">
        <v>606</v>
      </c>
      <c r="CD18" s="789" t="s">
        <v>606</v>
      </c>
      <c r="CE18" s="789" t="s">
        <v>606</v>
      </c>
      <c r="CF18" s="789" t="s">
        <v>606</v>
      </c>
      <c r="CG18" s="790" t="s">
        <v>606</v>
      </c>
      <c r="CH18" s="801">
        <v>4</v>
      </c>
      <c r="CI18" s="802"/>
      <c r="CJ18" s="802"/>
      <c r="CK18" s="802"/>
      <c r="CL18" s="803"/>
      <c r="CM18" s="801">
        <v>521</v>
      </c>
      <c r="CN18" s="802"/>
      <c r="CO18" s="802"/>
      <c r="CP18" s="802"/>
      <c r="CQ18" s="803"/>
      <c r="CR18" s="801">
        <v>250</v>
      </c>
      <c r="CS18" s="802"/>
      <c r="CT18" s="802"/>
      <c r="CU18" s="802"/>
      <c r="CV18" s="803"/>
      <c r="CW18" s="801">
        <v>311</v>
      </c>
      <c r="CX18" s="802"/>
      <c r="CY18" s="802"/>
      <c r="CZ18" s="802"/>
      <c r="DA18" s="803"/>
      <c r="DB18" s="801" t="s">
        <v>576</v>
      </c>
      <c r="DC18" s="802"/>
      <c r="DD18" s="802"/>
      <c r="DE18" s="802"/>
      <c r="DF18" s="803"/>
      <c r="DG18" s="801" t="s">
        <v>576</v>
      </c>
      <c r="DH18" s="802"/>
      <c r="DI18" s="802"/>
      <c r="DJ18" s="802"/>
      <c r="DK18" s="803"/>
      <c r="DL18" s="801" t="s">
        <v>576</v>
      </c>
      <c r="DM18" s="802"/>
      <c r="DN18" s="802"/>
      <c r="DO18" s="802"/>
      <c r="DP18" s="803"/>
      <c r="DQ18" s="801"/>
      <c r="DR18" s="802"/>
      <c r="DS18" s="802"/>
      <c r="DT18" s="802"/>
      <c r="DU18" s="803"/>
      <c r="DV18" s="804"/>
      <c r="DW18" s="805"/>
      <c r="DX18" s="805"/>
      <c r="DY18" s="805"/>
      <c r="DZ18" s="806"/>
      <c r="EA18" s="232"/>
    </row>
    <row r="19" spans="1:131" s="233" customFormat="1" ht="26.25" customHeight="1">
      <c r="A19" s="239">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30"/>
      <c r="BA19" s="230"/>
      <c r="BB19" s="230"/>
      <c r="BC19" s="230"/>
      <c r="BD19" s="230"/>
      <c r="BE19" s="231"/>
      <c r="BF19" s="231"/>
      <c r="BG19" s="231"/>
      <c r="BH19" s="231"/>
      <c r="BI19" s="231"/>
      <c r="BJ19" s="231"/>
      <c r="BK19" s="231"/>
      <c r="BL19" s="231"/>
      <c r="BM19" s="231"/>
      <c r="BN19" s="231"/>
      <c r="BO19" s="231"/>
      <c r="BP19" s="231"/>
      <c r="BQ19" s="240">
        <v>13</v>
      </c>
      <c r="BR19" s="241"/>
      <c r="BS19" s="788" t="s">
        <v>607</v>
      </c>
      <c r="BT19" s="789" t="s">
        <v>608</v>
      </c>
      <c r="BU19" s="789" t="s">
        <v>608</v>
      </c>
      <c r="BV19" s="789" t="s">
        <v>608</v>
      </c>
      <c r="BW19" s="789" t="s">
        <v>608</v>
      </c>
      <c r="BX19" s="789" t="s">
        <v>608</v>
      </c>
      <c r="BY19" s="789" t="s">
        <v>608</v>
      </c>
      <c r="BZ19" s="789" t="s">
        <v>608</v>
      </c>
      <c r="CA19" s="789" t="s">
        <v>608</v>
      </c>
      <c r="CB19" s="789" t="s">
        <v>608</v>
      </c>
      <c r="CC19" s="789" t="s">
        <v>608</v>
      </c>
      <c r="CD19" s="789" t="s">
        <v>608</v>
      </c>
      <c r="CE19" s="789" t="s">
        <v>608</v>
      </c>
      <c r="CF19" s="789" t="s">
        <v>608</v>
      </c>
      <c r="CG19" s="790" t="s">
        <v>608</v>
      </c>
      <c r="CH19" s="801">
        <v>10</v>
      </c>
      <c r="CI19" s="802"/>
      <c r="CJ19" s="802"/>
      <c r="CK19" s="802"/>
      <c r="CL19" s="803"/>
      <c r="CM19" s="801">
        <v>4063</v>
      </c>
      <c r="CN19" s="802"/>
      <c r="CO19" s="802"/>
      <c r="CP19" s="802"/>
      <c r="CQ19" s="803"/>
      <c r="CR19" s="801">
        <v>900</v>
      </c>
      <c r="CS19" s="802"/>
      <c r="CT19" s="802"/>
      <c r="CU19" s="802"/>
      <c r="CV19" s="803"/>
      <c r="CW19" s="801">
        <v>110</v>
      </c>
      <c r="CX19" s="802"/>
      <c r="CY19" s="802"/>
      <c r="CZ19" s="802"/>
      <c r="DA19" s="803"/>
      <c r="DB19" s="801" t="s">
        <v>576</v>
      </c>
      <c r="DC19" s="802"/>
      <c r="DD19" s="802"/>
      <c r="DE19" s="802"/>
      <c r="DF19" s="803"/>
      <c r="DG19" s="801" t="s">
        <v>576</v>
      </c>
      <c r="DH19" s="802"/>
      <c r="DI19" s="802"/>
      <c r="DJ19" s="802"/>
      <c r="DK19" s="803"/>
      <c r="DL19" s="801" t="s">
        <v>576</v>
      </c>
      <c r="DM19" s="802"/>
      <c r="DN19" s="802"/>
      <c r="DO19" s="802"/>
      <c r="DP19" s="803"/>
      <c r="DQ19" s="801"/>
      <c r="DR19" s="802"/>
      <c r="DS19" s="802"/>
      <c r="DT19" s="802"/>
      <c r="DU19" s="803"/>
      <c r="DV19" s="804"/>
      <c r="DW19" s="805"/>
      <c r="DX19" s="805"/>
      <c r="DY19" s="805"/>
      <c r="DZ19" s="806"/>
      <c r="EA19" s="232"/>
    </row>
    <row r="20" spans="1:131" s="233" customFormat="1" ht="26.25" customHeight="1">
      <c r="A20" s="239">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30"/>
      <c r="BA20" s="230"/>
      <c r="BB20" s="230"/>
      <c r="BC20" s="230"/>
      <c r="BD20" s="230"/>
      <c r="BE20" s="231"/>
      <c r="BF20" s="231"/>
      <c r="BG20" s="231"/>
      <c r="BH20" s="231"/>
      <c r="BI20" s="231"/>
      <c r="BJ20" s="231"/>
      <c r="BK20" s="231"/>
      <c r="BL20" s="231"/>
      <c r="BM20" s="231"/>
      <c r="BN20" s="231"/>
      <c r="BO20" s="231"/>
      <c r="BP20" s="231"/>
      <c r="BQ20" s="240">
        <v>14</v>
      </c>
      <c r="BR20" s="241"/>
      <c r="BS20" s="788" t="s">
        <v>609</v>
      </c>
      <c r="BT20" s="789" t="s">
        <v>609</v>
      </c>
      <c r="BU20" s="789" t="s">
        <v>609</v>
      </c>
      <c r="BV20" s="789" t="s">
        <v>609</v>
      </c>
      <c r="BW20" s="789" t="s">
        <v>609</v>
      </c>
      <c r="BX20" s="789" t="s">
        <v>609</v>
      </c>
      <c r="BY20" s="789" t="s">
        <v>609</v>
      </c>
      <c r="BZ20" s="789" t="s">
        <v>609</v>
      </c>
      <c r="CA20" s="789" t="s">
        <v>609</v>
      </c>
      <c r="CB20" s="789" t="s">
        <v>609</v>
      </c>
      <c r="CC20" s="789" t="s">
        <v>609</v>
      </c>
      <c r="CD20" s="789" t="s">
        <v>609</v>
      </c>
      <c r="CE20" s="789" t="s">
        <v>609</v>
      </c>
      <c r="CF20" s="789" t="s">
        <v>609</v>
      </c>
      <c r="CG20" s="790" t="s">
        <v>609</v>
      </c>
      <c r="CH20" s="801">
        <v>0</v>
      </c>
      <c r="CI20" s="802"/>
      <c r="CJ20" s="802"/>
      <c r="CK20" s="802"/>
      <c r="CL20" s="803"/>
      <c r="CM20" s="801">
        <v>31</v>
      </c>
      <c r="CN20" s="802"/>
      <c r="CO20" s="802"/>
      <c r="CP20" s="802"/>
      <c r="CQ20" s="803"/>
      <c r="CR20" s="801">
        <v>30</v>
      </c>
      <c r="CS20" s="802"/>
      <c r="CT20" s="802"/>
      <c r="CU20" s="802"/>
      <c r="CV20" s="803"/>
      <c r="CW20" s="801">
        <v>96</v>
      </c>
      <c r="CX20" s="802"/>
      <c r="CY20" s="802"/>
      <c r="CZ20" s="802"/>
      <c r="DA20" s="803"/>
      <c r="DB20" s="801" t="s">
        <v>576</v>
      </c>
      <c r="DC20" s="802"/>
      <c r="DD20" s="802"/>
      <c r="DE20" s="802"/>
      <c r="DF20" s="803"/>
      <c r="DG20" s="801" t="s">
        <v>576</v>
      </c>
      <c r="DH20" s="802"/>
      <c r="DI20" s="802"/>
      <c r="DJ20" s="802"/>
      <c r="DK20" s="803"/>
      <c r="DL20" s="801" t="s">
        <v>576</v>
      </c>
      <c r="DM20" s="802"/>
      <c r="DN20" s="802"/>
      <c r="DO20" s="802"/>
      <c r="DP20" s="803"/>
      <c r="DQ20" s="801"/>
      <c r="DR20" s="802"/>
      <c r="DS20" s="802"/>
      <c r="DT20" s="802"/>
      <c r="DU20" s="803"/>
      <c r="DV20" s="804"/>
      <c r="DW20" s="805"/>
      <c r="DX20" s="805"/>
      <c r="DY20" s="805"/>
      <c r="DZ20" s="806"/>
      <c r="EA20" s="232"/>
    </row>
    <row r="21" spans="1:131" s="233" customFormat="1" ht="26.25" customHeight="1" thickBot="1">
      <c r="A21" s="239">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30"/>
      <c r="BA21" s="230"/>
      <c r="BB21" s="230"/>
      <c r="BC21" s="230"/>
      <c r="BD21" s="230"/>
      <c r="BE21" s="231"/>
      <c r="BF21" s="231"/>
      <c r="BG21" s="231"/>
      <c r="BH21" s="231"/>
      <c r="BI21" s="231"/>
      <c r="BJ21" s="231"/>
      <c r="BK21" s="231"/>
      <c r="BL21" s="231"/>
      <c r="BM21" s="231"/>
      <c r="BN21" s="231"/>
      <c r="BO21" s="231"/>
      <c r="BP21" s="231"/>
      <c r="BQ21" s="240">
        <v>15</v>
      </c>
      <c r="BR21" s="241"/>
      <c r="BS21" s="788" t="s">
        <v>610</v>
      </c>
      <c r="BT21" s="789" t="s">
        <v>610</v>
      </c>
      <c r="BU21" s="789" t="s">
        <v>610</v>
      </c>
      <c r="BV21" s="789" t="s">
        <v>610</v>
      </c>
      <c r="BW21" s="789" t="s">
        <v>610</v>
      </c>
      <c r="BX21" s="789" t="s">
        <v>610</v>
      </c>
      <c r="BY21" s="789" t="s">
        <v>610</v>
      </c>
      <c r="BZ21" s="789" t="s">
        <v>610</v>
      </c>
      <c r="CA21" s="789" t="s">
        <v>610</v>
      </c>
      <c r="CB21" s="789" t="s">
        <v>610</v>
      </c>
      <c r="CC21" s="789" t="s">
        <v>610</v>
      </c>
      <c r="CD21" s="789" t="s">
        <v>610</v>
      </c>
      <c r="CE21" s="789" t="s">
        <v>610</v>
      </c>
      <c r="CF21" s="789" t="s">
        <v>610</v>
      </c>
      <c r="CG21" s="790" t="s">
        <v>610</v>
      </c>
      <c r="CH21" s="801">
        <v>-1</v>
      </c>
      <c r="CI21" s="802"/>
      <c r="CJ21" s="802"/>
      <c r="CK21" s="802"/>
      <c r="CL21" s="803"/>
      <c r="CM21" s="801">
        <v>602</v>
      </c>
      <c r="CN21" s="802"/>
      <c r="CO21" s="802"/>
      <c r="CP21" s="802"/>
      <c r="CQ21" s="803"/>
      <c r="CR21" s="801">
        <v>493</v>
      </c>
      <c r="CS21" s="802"/>
      <c r="CT21" s="802"/>
      <c r="CU21" s="802"/>
      <c r="CV21" s="803"/>
      <c r="CW21" s="801" t="s">
        <v>576</v>
      </c>
      <c r="CX21" s="802"/>
      <c r="CY21" s="802"/>
      <c r="CZ21" s="802"/>
      <c r="DA21" s="803"/>
      <c r="DB21" s="801" t="s">
        <v>576</v>
      </c>
      <c r="DC21" s="802"/>
      <c r="DD21" s="802"/>
      <c r="DE21" s="802"/>
      <c r="DF21" s="803"/>
      <c r="DG21" s="801" t="s">
        <v>576</v>
      </c>
      <c r="DH21" s="802"/>
      <c r="DI21" s="802"/>
      <c r="DJ21" s="802"/>
      <c r="DK21" s="803"/>
      <c r="DL21" s="801" t="s">
        <v>576</v>
      </c>
      <c r="DM21" s="802"/>
      <c r="DN21" s="802"/>
      <c r="DO21" s="802"/>
      <c r="DP21" s="803"/>
      <c r="DQ21" s="801"/>
      <c r="DR21" s="802"/>
      <c r="DS21" s="802"/>
      <c r="DT21" s="802"/>
      <c r="DU21" s="803"/>
      <c r="DV21" s="804"/>
      <c r="DW21" s="805"/>
      <c r="DX21" s="805"/>
      <c r="DY21" s="805"/>
      <c r="DZ21" s="806"/>
      <c r="EA21" s="232"/>
    </row>
    <row r="22" spans="1:131" s="233" customFormat="1" ht="26.25" customHeight="1">
      <c r="A22" s="239">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388</v>
      </c>
      <c r="BA22" s="826"/>
      <c r="BB22" s="826"/>
      <c r="BC22" s="826"/>
      <c r="BD22" s="827"/>
      <c r="BE22" s="231"/>
      <c r="BF22" s="231"/>
      <c r="BG22" s="231"/>
      <c r="BH22" s="231"/>
      <c r="BI22" s="231"/>
      <c r="BJ22" s="231"/>
      <c r="BK22" s="231"/>
      <c r="BL22" s="231"/>
      <c r="BM22" s="231"/>
      <c r="BN22" s="231"/>
      <c r="BO22" s="231"/>
      <c r="BP22" s="231"/>
      <c r="BQ22" s="240">
        <v>16</v>
      </c>
      <c r="BR22" s="241" t="s">
        <v>632</v>
      </c>
      <c r="BS22" s="788" t="s">
        <v>611</v>
      </c>
      <c r="BT22" s="789"/>
      <c r="BU22" s="789"/>
      <c r="BV22" s="789"/>
      <c r="BW22" s="789"/>
      <c r="BX22" s="789"/>
      <c r="BY22" s="789"/>
      <c r="BZ22" s="789"/>
      <c r="CA22" s="789"/>
      <c r="CB22" s="789"/>
      <c r="CC22" s="789"/>
      <c r="CD22" s="789"/>
      <c r="CE22" s="789"/>
      <c r="CF22" s="789"/>
      <c r="CG22" s="790"/>
      <c r="CH22" s="801">
        <v>-35</v>
      </c>
      <c r="CI22" s="802"/>
      <c r="CJ22" s="802"/>
      <c r="CK22" s="802"/>
      <c r="CL22" s="803"/>
      <c r="CM22" s="801">
        <v>134</v>
      </c>
      <c r="CN22" s="802"/>
      <c r="CO22" s="802"/>
      <c r="CP22" s="802"/>
      <c r="CQ22" s="803"/>
      <c r="CR22" s="801">
        <v>200</v>
      </c>
      <c r="CS22" s="802"/>
      <c r="CT22" s="802"/>
      <c r="CU22" s="802"/>
      <c r="CV22" s="803"/>
      <c r="CW22" s="801" t="s">
        <v>576</v>
      </c>
      <c r="CX22" s="802"/>
      <c r="CY22" s="802"/>
      <c r="CZ22" s="802"/>
      <c r="DA22" s="803"/>
      <c r="DB22" s="801" t="s">
        <v>576</v>
      </c>
      <c r="DC22" s="802"/>
      <c r="DD22" s="802"/>
      <c r="DE22" s="802"/>
      <c r="DF22" s="803"/>
      <c r="DG22" s="801" t="s">
        <v>576</v>
      </c>
      <c r="DH22" s="802"/>
      <c r="DI22" s="802"/>
      <c r="DJ22" s="802"/>
      <c r="DK22" s="803"/>
      <c r="DL22" s="801">
        <v>12191</v>
      </c>
      <c r="DM22" s="802"/>
      <c r="DN22" s="802"/>
      <c r="DO22" s="802"/>
      <c r="DP22" s="803"/>
      <c r="DQ22" s="801">
        <v>12191</v>
      </c>
      <c r="DR22" s="802"/>
      <c r="DS22" s="802"/>
      <c r="DT22" s="802"/>
      <c r="DU22" s="803"/>
      <c r="DV22" s="804"/>
      <c r="DW22" s="805"/>
      <c r="DX22" s="805"/>
      <c r="DY22" s="805"/>
      <c r="DZ22" s="806"/>
      <c r="EA22" s="232"/>
    </row>
    <row r="23" spans="1:131" s="233" customFormat="1" ht="26.25" customHeight="1" thickBot="1">
      <c r="A23" s="242" t="s">
        <v>389</v>
      </c>
      <c r="B23" s="810" t="s">
        <v>390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9054</v>
      </c>
      <c r="AG23" s="814"/>
      <c r="AH23" s="814"/>
      <c r="AI23" s="814"/>
      <c r="AJ23" s="817"/>
      <c r="AK23" s="818"/>
      <c r="AL23" s="819"/>
      <c r="AM23" s="819"/>
      <c r="AN23" s="819"/>
      <c r="AO23" s="819"/>
      <c r="AP23" s="814"/>
      <c r="AQ23" s="814"/>
      <c r="AR23" s="814"/>
      <c r="AS23" s="814"/>
      <c r="AT23" s="814"/>
      <c r="AU23" s="820"/>
      <c r="AV23" s="820"/>
      <c r="AW23" s="820"/>
      <c r="AX23" s="820"/>
      <c r="AY23" s="821"/>
      <c r="AZ23" s="829" t="s">
        <v>385</v>
      </c>
      <c r="BA23" s="830"/>
      <c r="BB23" s="830"/>
      <c r="BC23" s="830"/>
      <c r="BD23" s="831"/>
      <c r="BE23" s="231"/>
      <c r="BF23" s="231"/>
      <c r="BG23" s="231"/>
      <c r="BH23" s="231"/>
      <c r="BI23" s="231"/>
      <c r="BJ23" s="231"/>
      <c r="BK23" s="231"/>
      <c r="BL23" s="231"/>
      <c r="BM23" s="231"/>
      <c r="BN23" s="231"/>
      <c r="BO23" s="231"/>
      <c r="BP23" s="231"/>
      <c r="BQ23" s="240">
        <v>17</v>
      </c>
      <c r="BR23" s="241"/>
      <c r="BS23" s="788" t="s">
        <v>612</v>
      </c>
      <c r="BT23" s="789" t="s">
        <v>612</v>
      </c>
      <c r="BU23" s="789" t="s">
        <v>612</v>
      </c>
      <c r="BV23" s="789" t="s">
        <v>612</v>
      </c>
      <c r="BW23" s="789" t="s">
        <v>612</v>
      </c>
      <c r="BX23" s="789" t="s">
        <v>612</v>
      </c>
      <c r="BY23" s="789" t="s">
        <v>612</v>
      </c>
      <c r="BZ23" s="789" t="s">
        <v>612</v>
      </c>
      <c r="CA23" s="789" t="s">
        <v>612</v>
      </c>
      <c r="CB23" s="789" t="s">
        <v>612</v>
      </c>
      <c r="CC23" s="789" t="s">
        <v>612</v>
      </c>
      <c r="CD23" s="789" t="s">
        <v>612</v>
      </c>
      <c r="CE23" s="789" t="s">
        <v>612</v>
      </c>
      <c r="CF23" s="789" t="s">
        <v>612</v>
      </c>
      <c r="CG23" s="790" t="s">
        <v>612</v>
      </c>
      <c r="CH23" s="801">
        <v>1157</v>
      </c>
      <c r="CI23" s="802"/>
      <c r="CJ23" s="802"/>
      <c r="CK23" s="802"/>
      <c r="CL23" s="803"/>
      <c r="CM23" s="801">
        <v>1547</v>
      </c>
      <c r="CN23" s="802"/>
      <c r="CO23" s="802"/>
      <c r="CP23" s="802"/>
      <c r="CQ23" s="803"/>
      <c r="CR23" s="801">
        <v>3264</v>
      </c>
      <c r="CS23" s="802"/>
      <c r="CT23" s="802"/>
      <c r="CU23" s="802"/>
      <c r="CV23" s="803"/>
      <c r="CW23" s="801" t="s">
        <v>576</v>
      </c>
      <c r="CX23" s="802"/>
      <c r="CY23" s="802"/>
      <c r="CZ23" s="802"/>
      <c r="DA23" s="803"/>
      <c r="DB23" s="801" t="s">
        <v>576</v>
      </c>
      <c r="DC23" s="802"/>
      <c r="DD23" s="802"/>
      <c r="DE23" s="802"/>
      <c r="DF23" s="803"/>
      <c r="DG23" s="801" t="s">
        <v>576</v>
      </c>
      <c r="DH23" s="802"/>
      <c r="DI23" s="802"/>
      <c r="DJ23" s="802"/>
      <c r="DK23" s="803"/>
      <c r="DL23" s="801" t="s">
        <v>576</v>
      </c>
      <c r="DM23" s="802"/>
      <c r="DN23" s="802"/>
      <c r="DO23" s="802"/>
      <c r="DP23" s="803"/>
      <c r="DQ23" s="801"/>
      <c r="DR23" s="802"/>
      <c r="DS23" s="802"/>
      <c r="DT23" s="802"/>
      <c r="DU23" s="803"/>
      <c r="DV23" s="804"/>
      <c r="DW23" s="805"/>
      <c r="DX23" s="805"/>
      <c r="DY23" s="805"/>
      <c r="DZ23" s="806"/>
      <c r="EA23" s="232"/>
    </row>
    <row r="24" spans="1:131" s="233" customFormat="1" ht="26.25" customHeight="1">
      <c r="A24" s="828" t="s">
        <v>391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30"/>
      <c r="BA24" s="230"/>
      <c r="BB24" s="230"/>
      <c r="BC24" s="230"/>
      <c r="BD24" s="230"/>
      <c r="BE24" s="231"/>
      <c r="BF24" s="231"/>
      <c r="BG24" s="231"/>
      <c r="BH24" s="231"/>
      <c r="BI24" s="231"/>
      <c r="BJ24" s="231"/>
      <c r="BK24" s="231"/>
      <c r="BL24" s="231"/>
      <c r="BM24" s="231"/>
      <c r="BN24" s="231"/>
      <c r="BO24" s="231"/>
      <c r="BP24" s="231"/>
      <c r="BQ24" s="240">
        <v>18</v>
      </c>
      <c r="BR24" s="241"/>
      <c r="BS24" s="788" t="s">
        <v>613</v>
      </c>
      <c r="BT24" s="789" t="s">
        <v>613</v>
      </c>
      <c r="BU24" s="789" t="s">
        <v>613</v>
      </c>
      <c r="BV24" s="789" t="s">
        <v>613</v>
      </c>
      <c r="BW24" s="789" t="s">
        <v>613</v>
      </c>
      <c r="BX24" s="789" t="s">
        <v>613</v>
      </c>
      <c r="BY24" s="789" t="s">
        <v>613</v>
      </c>
      <c r="BZ24" s="789" t="s">
        <v>613</v>
      </c>
      <c r="CA24" s="789" t="s">
        <v>613</v>
      </c>
      <c r="CB24" s="789" t="s">
        <v>613</v>
      </c>
      <c r="CC24" s="789" t="s">
        <v>613</v>
      </c>
      <c r="CD24" s="789" t="s">
        <v>613</v>
      </c>
      <c r="CE24" s="789" t="s">
        <v>613</v>
      </c>
      <c r="CF24" s="789" t="s">
        <v>613</v>
      </c>
      <c r="CG24" s="790" t="s">
        <v>613</v>
      </c>
      <c r="CH24" s="801">
        <v>76</v>
      </c>
      <c r="CI24" s="802"/>
      <c r="CJ24" s="802"/>
      <c r="CK24" s="802"/>
      <c r="CL24" s="803"/>
      <c r="CM24" s="801">
        <v>3948</v>
      </c>
      <c r="CN24" s="802"/>
      <c r="CO24" s="802"/>
      <c r="CP24" s="802"/>
      <c r="CQ24" s="803"/>
      <c r="CR24" s="801">
        <v>1000</v>
      </c>
      <c r="CS24" s="802"/>
      <c r="CT24" s="802"/>
      <c r="CU24" s="802"/>
      <c r="CV24" s="803"/>
      <c r="CW24" s="801" t="s">
        <v>576</v>
      </c>
      <c r="CX24" s="802"/>
      <c r="CY24" s="802"/>
      <c r="CZ24" s="802"/>
      <c r="DA24" s="803"/>
      <c r="DB24" s="801" t="s">
        <v>576</v>
      </c>
      <c r="DC24" s="802"/>
      <c r="DD24" s="802"/>
      <c r="DE24" s="802"/>
      <c r="DF24" s="803"/>
      <c r="DG24" s="801" t="s">
        <v>576</v>
      </c>
      <c r="DH24" s="802"/>
      <c r="DI24" s="802"/>
      <c r="DJ24" s="802"/>
      <c r="DK24" s="803"/>
      <c r="DL24" s="801" t="s">
        <v>576</v>
      </c>
      <c r="DM24" s="802"/>
      <c r="DN24" s="802"/>
      <c r="DO24" s="802"/>
      <c r="DP24" s="803"/>
      <c r="DQ24" s="801"/>
      <c r="DR24" s="802"/>
      <c r="DS24" s="802"/>
      <c r="DT24" s="802"/>
      <c r="DU24" s="803"/>
      <c r="DV24" s="804"/>
      <c r="DW24" s="805"/>
      <c r="DX24" s="805"/>
      <c r="DY24" s="805"/>
      <c r="DZ24" s="806"/>
      <c r="EA24" s="232"/>
    </row>
    <row r="25" spans="1:131" s="225" customFormat="1" ht="26.25" customHeight="1" thickBot="1">
      <c r="A25" s="769" t="s">
        <v>392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30"/>
      <c r="BK25" s="230"/>
      <c r="BL25" s="230"/>
      <c r="BM25" s="230"/>
      <c r="BN25" s="230"/>
      <c r="BO25" s="243"/>
      <c r="BP25" s="243"/>
      <c r="BQ25" s="240">
        <v>19</v>
      </c>
      <c r="BR25" s="241"/>
      <c r="BS25" s="788" t="s">
        <v>614</v>
      </c>
      <c r="BT25" s="789" t="s">
        <v>614</v>
      </c>
      <c r="BU25" s="789" t="s">
        <v>614</v>
      </c>
      <c r="BV25" s="789" t="s">
        <v>614</v>
      </c>
      <c r="BW25" s="789" t="s">
        <v>614</v>
      </c>
      <c r="BX25" s="789" t="s">
        <v>614</v>
      </c>
      <c r="BY25" s="789" t="s">
        <v>614</v>
      </c>
      <c r="BZ25" s="789" t="s">
        <v>614</v>
      </c>
      <c r="CA25" s="789" t="s">
        <v>614</v>
      </c>
      <c r="CB25" s="789" t="s">
        <v>614</v>
      </c>
      <c r="CC25" s="789" t="s">
        <v>614</v>
      </c>
      <c r="CD25" s="789" t="s">
        <v>614</v>
      </c>
      <c r="CE25" s="789" t="s">
        <v>614</v>
      </c>
      <c r="CF25" s="789" t="s">
        <v>614</v>
      </c>
      <c r="CG25" s="790" t="s">
        <v>614</v>
      </c>
      <c r="CH25" s="801">
        <v>18</v>
      </c>
      <c r="CI25" s="802"/>
      <c r="CJ25" s="802"/>
      <c r="CK25" s="802"/>
      <c r="CL25" s="803"/>
      <c r="CM25" s="801">
        <v>5328</v>
      </c>
      <c r="CN25" s="802"/>
      <c r="CO25" s="802"/>
      <c r="CP25" s="802"/>
      <c r="CQ25" s="803"/>
      <c r="CR25" s="801">
        <v>3270</v>
      </c>
      <c r="CS25" s="802"/>
      <c r="CT25" s="802"/>
      <c r="CU25" s="802"/>
      <c r="CV25" s="803"/>
      <c r="CW25" s="801" t="s">
        <v>576</v>
      </c>
      <c r="CX25" s="802"/>
      <c r="CY25" s="802"/>
      <c r="CZ25" s="802"/>
      <c r="DA25" s="803"/>
      <c r="DB25" s="801" t="s">
        <v>576</v>
      </c>
      <c r="DC25" s="802"/>
      <c r="DD25" s="802"/>
      <c r="DE25" s="802"/>
      <c r="DF25" s="803"/>
      <c r="DG25" s="801" t="s">
        <v>576</v>
      </c>
      <c r="DH25" s="802"/>
      <c r="DI25" s="802"/>
      <c r="DJ25" s="802"/>
      <c r="DK25" s="803"/>
      <c r="DL25" s="801" t="s">
        <v>576</v>
      </c>
      <c r="DM25" s="802"/>
      <c r="DN25" s="802"/>
      <c r="DO25" s="802"/>
      <c r="DP25" s="803"/>
      <c r="DQ25" s="801"/>
      <c r="DR25" s="802"/>
      <c r="DS25" s="802"/>
      <c r="DT25" s="802"/>
      <c r="DU25" s="803"/>
      <c r="DV25" s="804"/>
      <c r="DW25" s="805"/>
      <c r="DX25" s="805"/>
      <c r="DY25" s="805"/>
      <c r="DZ25" s="806"/>
      <c r="EA25" s="224"/>
    </row>
    <row r="26" spans="1:131" s="225" customFormat="1" ht="26.25" customHeight="1">
      <c r="A26" s="760" t="s">
        <v>359</v>
      </c>
      <c r="B26" s="761"/>
      <c r="C26" s="761"/>
      <c r="D26" s="761"/>
      <c r="E26" s="761"/>
      <c r="F26" s="761"/>
      <c r="G26" s="761"/>
      <c r="H26" s="761"/>
      <c r="I26" s="761"/>
      <c r="J26" s="761"/>
      <c r="K26" s="761"/>
      <c r="L26" s="761"/>
      <c r="M26" s="761"/>
      <c r="N26" s="761"/>
      <c r="O26" s="761"/>
      <c r="P26" s="762"/>
      <c r="Q26" s="737" t="s">
        <v>393</v>
      </c>
      <c r="R26" s="738"/>
      <c r="S26" s="738"/>
      <c r="T26" s="738"/>
      <c r="U26" s="739"/>
      <c r="V26" s="737" t="s">
        <v>394</v>
      </c>
      <c r="W26" s="738"/>
      <c r="X26" s="738"/>
      <c r="Y26" s="738"/>
      <c r="Z26" s="739"/>
      <c r="AA26" s="737" t="s">
        <v>395</v>
      </c>
      <c r="AB26" s="738"/>
      <c r="AC26" s="738"/>
      <c r="AD26" s="738"/>
      <c r="AE26" s="738"/>
      <c r="AF26" s="832" t="s">
        <v>396</v>
      </c>
      <c r="AG26" s="833"/>
      <c r="AH26" s="833"/>
      <c r="AI26" s="833"/>
      <c r="AJ26" s="834"/>
      <c r="AK26" s="738" t="s">
        <v>397</v>
      </c>
      <c r="AL26" s="738"/>
      <c r="AM26" s="738"/>
      <c r="AN26" s="738"/>
      <c r="AO26" s="739"/>
      <c r="AP26" s="737" t="s">
        <v>398</v>
      </c>
      <c r="AQ26" s="738"/>
      <c r="AR26" s="738"/>
      <c r="AS26" s="738"/>
      <c r="AT26" s="739"/>
      <c r="AU26" s="737" t="s">
        <v>399</v>
      </c>
      <c r="AV26" s="738"/>
      <c r="AW26" s="738"/>
      <c r="AX26" s="738"/>
      <c r="AY26" s="739"/>
      <c r="AZ26" s="737" t="s">
        <v>400</v>
      </c>
      <c r="BA26" s="738"/>
      <c r="BB26" s="738"/>
      <c r="BC26" s="738"/>
      <c r="BD26" s="739"/>
      <c r="BE26" s="737" t="s">
        <v>366</v>
      </c>
      <c r="BF26" s="738"/>
      <c r="BG26" s="738"/>
      <c r="BH26" s="738"/>
      <c r="BI26" s="749"/>
      <c r="BJ26" s="230"/>
      <c r="BK26" s="230"/>
      <c r="BL26" s="230"/>
      <c r="BM26" s="230"/>
      <c r="BN26" s="230"/>
      <c r="BO26" s="243"/>
      <c r="BP26" s="243"/>
      <c r="BQ26" s="240">
        <v>20</v>
      </c>
      <c r="BR26" s="241"/>
      <c r="BS26" s="788" t="s">
        <v>615</v>
      </c>
      <c r="BT26" s="789" t="s">
        <v>615</v>
      </c>
      <c r="BU26" s="789" t="s">
        <v>615</v>
      </c>
      <c r="BV26" s="789" t="s">
        <v>615</v>
      </c>
      <c r="BW26" s="789" t="s">
        <v>615</v>
      </c>
      <c r="BX26" s="789" t="s">
        <v>615</v>
      </c>
      <c r="BY26" s="789" t="s">
        <v>615</v>
      </c>
      <c r="BZ26" s="789" t="s">
        <v>615</v>
      </c>
      <c r="CA26" s="789" t="s">
        <v>615</v>
      </c>
      <c r="CB26" s="789" t="s">
        <v>615</v>
      </c>
      <c r="CC26" s="789" t="s">
        <v>615</v>
      </c>
      <c r="CD26" s="789" t="s">
        <v>615</v>
      </c>
      <c r="CE26" s="789" t="s">
        <v>615</v>
      </c>
      <c r="CF26" s="789" t="s">
        <v>615</v>
      </c>
      <c r="CG26" s="790" t="s">
        <v>615</v>
      </c>
      <c r="CH26" s="801">
        <v>1154.7</v>
      </c>
      <c r="CI26" s="802"/>
      <c r="CJ26" s="802"/>
      <c r="CK26" s="802"/>
      <c r="CL26" s="803"/>
      <c r="CM26" s="801">
        <v>11803.4</v>
      </c>
      <c r="CN26" s="802"/>
      <c r="CO26" s="802"/>
      <c r="CP26" s="802"/>
      <c r="CQ26" s="803"/>
      <c r="CR26" s="801">
        <v>2550</v>
      </c>
      <c r="CS26" s="802"/>
      <c r="CT26" s="802"/>
      <c r="CU26" s="802"/>
      <c r="CV26" s="803"/>
      <c r="CW26" s="801" t="s">
        <v>576</v>
      </c>
      <c r="CX26" s="802"/>
      <c r="CY26" s="802"/>
      <c r="CZ26" s="802"/>
      <c r="DA26" s="803"/>
      <c r="DB26" s="801" t="s">
        <v>576</v>
      </c>
      <c r="DC26" s="802"/>
      <c r="DD26" s="802"/>
      <c r="DE26" s="802"/>
      <c r="DF26" s="803"/>
      <c r="DG26" s="801" t="s">
        <v>576</v>
      </c>
      <c r="DH26" s="802"/>
      <c r="DI26" s="802"/>
      <c r="DJ26" s="802"/>
      <c r="DK26" s="803"/>
      <c r="DL26" s="801" t="s">
        <v>576</v>
      </c>
      <c r="DM26" s="802"/>
      <c r="DN26" s="802"/>
      <c r="DO26" s="802"/>
      <c r="DP26" s="803"/>
      <c r="DQ26" s="801"/>
      <c r="DR26" s="802"/>
      <c r="DS26" s="802"/>
      <c r="DT26" s="802"/>
      <c r="DU26" s="803"/>
      <c r="DV26" s="804"/>
      <c r="DW26" s="805"/>
      <c r="DX26" s="805"/>
      <c r="DY26" s="805"/>
      <c r="DZ26" s="806"/>
      <c r="EA26" s="224"/>
    </row>
    <row r="27" spans="1:131" s="225"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30"/>
      <c r="BK27" s="230"/>
      <c r="BL27" s="230"/>
      <c r="BM27" s="230"/>
      <c r="BN27" s="230"/>
      <c r="BO27" s="243"/>
      <c r="BP27" s="243"/>
      <c r="BQ27" s="240">
        <v>21</v>
      </c>
      <c r="BR27" s="241"/>
      <c r="BS27" s="788" t="s">
        <v>616</v>
      </c>
      <c r="BT27" s="789" t="s">
        <v>616</v>
      </c>
      <c r="BU27" s="789" t="s">
        <v>616</v>
      </c>
      <c r="BV27" s="789" t="s">
        <v>616</v>
      </c>
      <c r="BW27" s="789" t="s">
        <v>616</v>
      </c>
      <c r="BX27" s="789" t="s">
        <v>616</v>
      </c>
      <c r="BY27" s="789" t="s">
        <v>616</v>
      </c>
      <c r="BZ27" s="789" t="s">
        <v>616</v>
      </c>
      <c r="CA27" s="789" t="s">
        <v>616</v>
      </c>
      <c r="CB27" s="789" t="s">
        <v>616</v>
      </c>
      <c r="CC27" s="789" t="s">
        <v>616</v>
      </c>
      <c r="CD27" s="789" t="s">
        <v>616</v>
      </c>
      <c r="CE27" s="789" t="s">
        <v>616</v>
      </c>
      <c r="CF27" s="789" t="s">
        <v>616</v>
      </c>
      <c r="CG27" s="790" t="s">
        <v>616</v>
      </c>
      <c r="CH27" s="801">
        <v>434</v>
      </c>
      <c r="CI27" s="802"/>
      <c r="CJ27" s="802"/>
      <c r="CK27" s="802"/>
      <c r="CL27" s="803"/>
      <c r="CM27" s="801">
        <v>5374</v>
      </c>
      <c r="CN27" s="802"/>
      <c r="CO27" s="802"/>
      <c r="CP27" s="802"/>
      <c r="CQ27" s="803"/>
      <c r="CR27" s="801">
        <v>357</v>
      </c>
      <c r="CS27" s="802"/>
      <c r="CT27" s="802"/>
      <c r="CU27" s="802"/>
      <c r="CV27" s="803"/>
      <c r="CW27" s="801" t="s">
        <v>576</v>
      </c>
      <c r="CX27" s="802"/>
      <c r="CY27" s="802"/>
      <c r="CZ27" s="802"/>
      <c r="DA27" s="803"/>
      <c r="DB27" s="801" t="s">
        <v>576</v>
      </c>
      <c r="DC27" s="802"/>
      <c r="DD27" s="802"/>
      <c r="DE27" s="802"/>
      <c r="DF27" s="803"/>
      <c r="DG27" s="801" t="s">
        <v>576</v>
      </c>
      <c r="DH27" s="802"/>
      <c r="DI27" s="802"/>
      <c r="DJ27" s="802"/>
      <c r="DK27" s="803"/>
      <c r="DL27" s="801" t="s">
        <v>576</v>
      </c>
      <c r="DM27" s="802"/>
      <c r="DN27" s="802"/>
      <c r="DO27" s="802"/>
      <c r="DP27" s="803"/>
      <c r="DQ27" s="801"/>
      <c r="DR27" s="802"/>
      <c r="DS27" s="802"/>
      <c r="DT27" s="802"/>
      <c r="DU27" s="803"/>
      <c r="DV27" s="804"/>
      <c r="DW27" s="805"/>
      <c r="DX27" s="805"/>
      <c r="DY27" s="805"/>
      <c r="DZ27" s="806"/>
      <c r="EA27" s="224"/>
    </row>
    <row r="28" spans="1:131" s="225" customFormat="1" ht="26.25" customHeight="1" thickTop="1">
      <c r="A28" s="244">
        <v>1</v>
      </c>
      <c r="B28" s="751" t="s">
        <v>401</v>
      </c>
      <c r="C28" s="752"/>
      <c r="D28" s="752"/>
      <c r="E28" s="752"/>
      <c r="F28" s="752"/>
      <c r="G28" s="752"/>
      <c r="H28" s="752"/>
      <c r="I28" s="752"/>
      <c r="J28" s="752"/>
      <c r="K28" s="752"/>
      <c r="L28" s="752"/>
      <c r="M28" s="752"/>
      <c r="N28" s="752"/>
      <c r="O28" s="752"/>
      <c r="P28" s="753"/>
      <c r="Q28" s="842">
        <v>17462</v>
      </c>
      <c r="R28" s="843"/>
      <c r="S28" s="843"/>
      <c r="T28" s="843"/>
      <c r="U28" s="843"/>
      <c r="V28" s="843">
        <v>17368</v>
      </c>
      <c r="W28" s="843"/>
      <c r="X28" s="843"/>
      <c r="Y28" s="843"/>
      <c r="Z28" s="843"/>
      <c r="AA28" s="843">
        <v>94</v>
      </c>
      <c r="AB28" s="843"/>
      <c r="AC28" s="843"/>
      <c r="AD28" s="843"/>
      <c r="AE28" s="844"/>
      <c r="AF28" s="845">
        <v>94</v>
      </c>
      <c r="AG28" s="843"/>
      <c r="AH28" s="843"/>
      <c r="AI28" s="843"/>
      <c r="AJ28" s="846"/>
      <c r="AK28" s="847">
        <v>3646</v>
      </c>
      <c r="AL28" s="838"/>
      <c r="AM28" s="838"/>
      <c r="AN28" s="838"/>
      <c r="AO28" s="838"/>
      <c r="AP28" s="838">
        <v>0</v>
      </c>
      <c r="AQ28" s="838"/>
      <c r="AR28" s="838"/>
      <c r="AS28" s="838"/>
      <c r="AT28" s="838"/>
      <c r="AU28" s="838">
        <v>0</v>
      </c>
      <c r="AV28" s="838"/>
      <c r="AW28" s="838"/>
      <c r="AX28" s="838"/>
      <c r="AY28" s="838"/>
      <c r="AZ28" s="839">
        <v>0</v>
      </c>
      <c r="BA28" s="839"/>
      <c r="BB28" s="839"/>
      <c r="BC28" s="839"/>
      <c r="BD28" s="839"/>
      <c r="BE28" s="840"/>
      <c r="BF28" s="840"/>
      <c r="BG28" s="840"/>
      <c r="BH28" s="840"/>
      <c r="BI28" s="841"/>
      <c r="BJ28" s="230"/>
      <c r="BK28" s="230"/>
      <c r="BL28" s="230"/>
      <c r="BM28" s="230"/>
      <c r="BN28" s="230"/>
      <c r="BO28" s="243"/>
      <c r="BP28" s="243"/>
      <c r="BQ28" s="240">
        <v>22</v>
      </c>
      <c r="BR28" s="241"/>
      <c r="BS28" s="788" t="s">
        <v>617</v>
      </c>
      <c r="BT28" s="789" t="s">
        <v>618</v>
      </c>
      <c r="BU28" s="789" t="s">
        <v>618</v>
      </c>
      <c r="BV28" s="789" t="s">
        <v>618</v>
      </c>
      <c r="BW28" s="789" t="s">
        <v>618</v>
      </c>
      <c r="BX28" s="789" t="s">
        <v>618</v>
      </c>
      <c r="BY28" s="789" t="s">
        <v>618</v>
      </c>
      <c r="BZ28" s="789" t="s">
        <v>618</v>
      </c>
      <c r="CA28" s="789" t="s">
        <v>618</v>
      </c>
      <c r="CB28" s="789" t="s">
        <v>618</v>
      </c>
      <c r="CC28" s="789" t="s">
        <v>618</v>
      </c>
      <c r="CD28" s="789" t="s">
        <v>618</v>
      </c>
      <c r="CE28" s="789" t="s">
        <v>618</v>
      </c>
      <c r="CF28" s="789" t="s">
        <v>618</v>
      </c>
      <c r="CG28" s="790" t="s">
        <v>618</v>
      </c>
      <c r="CH28" s="801" t="s">
        <v>576</v>
      </c>
      <c r="CI28" s="802"/>
      <c r="CJ28" s="802"/>
      <c r="CK28" s="802"/>
      <c r="CL28" s="803"/>
      <c r="CM28" s="801" t="s">
        <v>576</v>
      </c>
      <c r="CN28" s="802"/>
      <c r="CO28" s="802"/>
      <c r="CP28" s="802"/>
      <c r="CQ28" s="803"/>
      <c r="CR28" s="801">
        <v>16</v>
      </c>
      <c r="CS28" s="802"/>
      <c r="CT28" s="802"/>
      <c r="CU28" s="802"/>
      <c r="CV28" s="803"/>
      <c r="CW28" s="801" t="s">
        <v>576</v>
      </c>
      <c r="CX28" s="802"/>
      <c r="CY28" s="802"/>
      <c r="CZ28" s="802"/>
      <c r="DA28" s="803"/>
      <c r="DB28" s="801" t="s">
        <v>576</v>
      </c>
      <c r="DC28" s="802"/>
      <c r="DD28" s="802"/>
      <c r="DE28" s="802"/>
      <c r="DF28" s="803"/>
      <c r="DG28" s="801" t="s">
        <v>576</v>
      </c>
      <c r="DH28" s="802"/>
      <c r="DI28" s="802"/>
      <c r="DJ28" s="802"/>
      <c r="DK28" s="803"/>
      <c r="DL28" s="801" t="s">
        <v>576</v>
      </c>
      <c r="DM28" s="802"/>
      <c r="DN28" s="802"/>
      <c r="DO28" s="802"/>
      <c r="DP28" s="803"/>
      <c r="DQ28" s="801"/>
      <c r="DR28" s="802"/>
      <c r="DS28" s="802"/>
      <c r="DT28" s="802"/>
      <c r="DU28" s="803"/>
      <c r="DV28" s="804"/>
      <c r="DW28" s="805"/>
      <c r="DX28" s="805"/>
      <c r="DY28" s="805"/>
      <c r="DZ28" s="806"/>
      <c r="EA28" s="224"/>
    </row>
    <row r="29" spans="1:131" s="225" customFormat="1" ht="26.25" customHeight="1">
      <c r="A29" s="244">
        <v>2</v>
      </c>
      <c r="B29" s="775" t="s">
        <v>402</v>
      </c>
      <c r="C29" s="776"/>
      <c r="D29" s="776"/>
      <c r="E29" s="776"/>
      <c r="F29" s="776"/>
      <c r="G29" s="776"/>
      <c r="H29" s="776"/>
      <c r="I29" s="776"/>
      <c r="J29" s="776"/>
      <c r="K29" s="776"/>
      <c r="L29" s="776"/>
      <c r="M29" s="776"/>
      <c r="N29" s="776"/>
      <c r="O29" s="776"/>
      <c r="P29" s="777"/>
      <c r="Q29" s="778">
        <v>167363</v>
      </c>
      <c r="R29" s="779"/>
      <c r="S29" s="779"/>
      <c r="T29" s="779"/>
      <c r="U29" s="779"/>
      <c r="V29" s="779">
        <v>162487</v>
      </c>
      <c r="W29" s="779"/>
      <c r="X29" s="779"/>
      <c r="Y29" s="779"/>
      <c r="Z29" s="779"/>
      <c r="AA29" s="779">
        <v>4676</v>
      </c>
      <c r="AB29" s="779"/>
      <c r="AC29" s="779"/>
      <c r="AD29" s="779"/>
      <c r="AE29" s="780"/>
      <c r="AF29" s="781">
        <v>4876</v>
      </c>
      <c r="AG29" s="782"/>
      <c r="AH29" s="782"/>
      <c r="AI29" s="782"/>
      <c r="AJ29" s="783"/>
      <c r="AK29" s="850">
        <v>19081</v>
      </c>
      <c r="AL29" s="851"/>
      <c r="AM29" s="851"/>
      <c r="AN29" s="851"/>
      <c r="AO29" s="851"/>
      <c r="AP29" s="851">
        <v>0</v>
      </c>
      <c r="AQ29" s="851"/>
      <c r="AR29" s="851"/>
      <c r="AS29" s="851"/>
      <c r="AT29" s="851"/>
      <c r="AU29" s="851">
        <v>0</v>
      </c>
      <c r="AV29" s="851"/>
      <c r="AW29" s="851"/>
      <c r="AX29" s="851"/>
      <c r="AY29" s="851"/>
      <c r="AZ29" s="852">
        <v>0</v>
      </c>
      <c r="BA29" s="852"/>
      <c r="BB29" s="852"/>
      <c r="BC29" s="852"/>
      <c r="BD29" s="852"/>
      <c r="BE29" s="848"/>
      <c r="BF29" s="848"/>
      <c r="BG29" s="848"/>
      <c r="BH29" s="848"/>
      <c r="BI29" s="849"/>
      <c r="BJ29" s="230"/>
      <c r="BK29" s="230"/>
      <c r="BL29" s="230"/>
      <c r="BM29" s="230"/>
      <c r="BN29" s="230"/>
      <c r="BO29" s="243"/>
      <c r="BP29" s="243"/>
      <c r="BQ29" s="240">
        <v>23</v>
      </c>
      <c r="BR29" s="241"/>
      <c r="BS29" s="788" t="s">
        <v>619</v>
      </c>
      <c r="BT29" s="789" t="s">
        <v>619</v>
      </c>
      <c r="BU29" s="789" t="s">
        <v>619</v>
      </c>
      <c r="BV29" s="789" t="s">
        <v>619</v>
      </c>
      <c r="BW29" s="789" t="s">
        <v>619</v>
      </c>
      <c r="BX29" s="789" t="s">
        <v>619</v>
      </c>
      <c r="BY29" s="789" t="s">
        <v>619</v>
      </c>
      <c r="BZ29" s="789" t="s">
        <v>619</v>
      </c>
      <c r="CA29" s="789" t="s">
        <v>619</v>
      </c>
      <c r="CB29" s="789" t="s">
        <v>619</v>
      </c>
      <c r="CC29" s="789" t="s">
        <v>619</v>
      </c>
      <c r="CD29" s="789" t="s">
        <v>619</v>
      </c>
      <c r="CE29" s="789" t="s">
        <v>619</v>
      </c>
      <c r="CF29" s="789" t="s">
        <v>619</v>
      </c>
      <c r="CG29" s="790" t="s">
        <v>619</v>
      </c>
      <c r="CH29" s="801" t="s">
        <v>576</v>
      </c>
      <c r="CI29" s="802"/>
      <c r="CJ29" s="802"/>
      <c r="CK29" s="802"/>
      <c r="CL29" s="803"/>
      <c r="CM29" s="801" t="s">
        <v>576</v>
      </c>
      <c r="CN29" s="802"/>
      <c r="CO29" s="802"/>
      <c r="CP29" s="802"/>
      <c r="CQ29" s="803"/>
      <c r="CR29" s="801">
        <v>14</v>
      </c>
      <c r="CS29" s="802"/>
      <c r="CT29" s="802"/>
      <c r="CU29" s="802"/>
      <c r="CV29" s="803"/>
      <c r="CW29" s="801" t="s">
        <v>576</v>
      </c>
      <c r="CX29" s="802"/>
      <c r="CY29" s="802"/>
      <c r="CZ29" s="802"/>
      <c r="DA29" s="803"/>
      <c r="DB29" s="801" t="s">
        <v>576</v>
      </c>
      <c r="DC29" s="802"/>
      <c r="DD29" s="802"/>
      <c r="DE29" s="802"/>
      <c r="DF29" s="803"/>
      <c r="DG29" s="801" t="s">
        <v>576</v>
      </c>
      <c r="DH29" s="802"/>
      <c r="DI29" s="802"/>
      <c r="DJ29" s="802"/>
      <c r="DK29" s="803"/>
      <c r="DL29" s="801" t="s">
        <v>576</v>
      </c>
      <c r="DM29" s="802"/>
      <c r="DN29" s="802"/>
      <c r="DO29" s="802"/>
      <c r="DP29" s="803"/>
      <c r="DQ29" s="801"/>
      <c r="DR29" s="802"/>
      <c r="DS29" s="802"/>
      <c r="DT29" s="802"/>
      <c r="DU29" s="803"/>
      <c r="DV29" s="804"/>
      <c r="DW29" s="805"/>
      <c r="DX29" s="805"/>
      <c r="DY29" s="805"/>
      <c r="DZ29" s="806"/>
      <c r="EA29" s="224"/>
    </row>
    <row r="30" spans="1:131" s="225" customFormat="1" ht="26.25" customHeight="1">
      <c r="A30" s="244">
        <v>3</v>
      </c>
      <c r="B30" s="775" t="s">
        <v>403</v>
      </c>
      <c r="C30" s="776"/>
      <c r="D30" s="776"/>
      <c r="E30" s="776"/>
      <c r="F30" s="776"/>
      <c r="G30" s="776"/>
      <c r="H30" s="776"/>
      <c r="I30" s="776"/>
      <c r="J30" s="776"/>
      <c r="K30" s="776"/>
      <c r="L30" s="776"/>
      <c r="M30" s="776"/>
      <c r="N30" s="776"/>
      <c r="O30" s="776"/>
      <c r="P30" s="777"/>
      <c r="Q30" s="778">
        <v>100069</v>
      </c>
      <c r="R30" s="779"/>
      <c r="S30" s="779"/>
      <c r="T30" s="779"/>
      <c r="U30" s="779"/>
      <c r="V30" s="779">
        <v>99387</v>
      </c>
      <c r="W30" s="779"/>
      <c r="X30" s="779"/>
      <c r="Y30" s="779"/>
      <c r="Z30" s="779"/>
      <c r="AA30" s="779">
        <v>682</v>
      </c>
      <c r="AB30" s="779"/>
      <c r="AC30" s="779"/>
      <c r="AD30" s="779"/>
      <c r="AE30" s="780"/>
      <c r="AF30" s="781">
        <v>682</v>
      </c>
      <c r="AG30" s="782"/>
      <c r="AH30" s="782"/>
      <c r="AI30" s="782"/>
      <c r="AJ30" s="783"/>
      <c r="AK30" s="850">
        <v>14625</v>
      </c>
      <c r="AL30" s="851"/>
      <c r="AM30" s="851"/>
      <c r="AN30" s="851"/>
      <c r="AO30" s="851"/>
      <c r="AP30" s="851">
        <v>0</v>
      </c>
      <c r="AQ30" s="851"/>
      <c r="AR30" s="851"/>
      <c r="AS30" s="851"/>
      <c r="AT30" s="851"/>
      <c r="AU30" s="851">
        <v>0</v>
      </c>
      <c r="AV30" s="851"/>
      <c r="AW30" s="851"/>
      <c r="AX30" s="851"/>
      <c r="AY30" s="851"/>
      <c r="AZ30" s="852">
        <v>0</v>
      </c>
      <c r="BA30" s="852"/>
      <c r="BB30" s="852"/>
      <c r="BC30" s="852"/>
      <c r="BD30" s="852"/>
      <c r="BE30" s="848"/>
      <c r="BF30" s="848"/>
      <c r="BG30" s="848"/>
      <c r="BH30" s="848"/>
      <c r="BI30" s="849"/>
      <c r="BJ30" s="230"/>
      <c r="BK30" s="230"/>
      <c r="BL30" s="230"/>
      <c r="BM30" s="230"/>
      <c r="BN30" s="230"/>
      <c r="BO30" s="243"/>
      <c r="BP30" s="243"/>
      <c r="BQ30" s="240">
        <v>24</v>
      </c>
      <c r="BR30" s="241"/>
      <c r="BS30" s="788" t="s">
        <v>620</v>
      </c>
      <c r="BT30" s="789" t="s">
        <v>620</v>
      </c>
      <c r="BU30" s="789" t="s">
        <v>620</v>
      </c>
      <c r="BV30" s="789" t="s">
        <v>620</v>
      </c>
      <c r="BW30" s="789" t="s">
        <v>620</v>
      </c>
      <c r="BX30" s="789" t="s">
        <v>620</v>
      </c>
      <c r="BY30" s="789" t="s">
        <v>620</v>
      </c>
      <c r="BZ30" s="789" t="s">
        <v>620</v>
      </c>
      <c r="CA30" s="789" t="s">
        <v>620</v>
      </c>
      <c r="CB30" s="789" t="s">
        <v>620</v>
      </c>
      <c r="CC30" s="789" t="s">
        <v>620</v>
      </c>
      <c r="CD30" s="789" t="s">
        <v>620</v>
      </c>
      <c r="CE30" s="789" t="s">
        <v>620</v>
      </c>
      <c r="CF30" s="789" t="s">
        <v>620</v>
      </c>
      <c r="CG30" s="790" t="s">
        <v>620</v>
      </c>
      <c r="CH30" s="801">
        <v>70</v>
      </c>
      <c r="CI30" s="802"/>
      <c r="CJ30" s="802"/>
      <c r="CK30" s="802"/>
      <c r="CL30" s="803"/>
      <c r="CM30" s="801">
        <v>791</v>
      </c>
      <c r="CN30" s="802"/>
      <c r="CO30" s="802"/>
      <c r="CP30" s="802"/>
      <c r="CQ30" s="803"/>
      <c r="CR30" s="801">
        <v>300</v>
      </c>
      <c r="CS30" s="802"/>
      <c r="CT30" s="802"/>
      <c r="CU30" s="802"/>
      <c r="CV30" s="803"/>
      <c r="CW30" s="801" t="s">
        <v>576</v>
      </c>
      <c r="CX30" s="802"/>
      <c r="CY30" s="802"/>
      <c r="CZ30" s="802"/>
      <c r="DA30" s="803"/>
      <c r="DB30" s="801" t="s">
        <v>576</v>
      </c>
      <c r="DC30" s="802"/>
      <c r="DD30" s="802"/>
      <c r="DE30" s="802"/>
      <c r="DF30" s="803"/>
      <c r="DG30" s="801" t="s">
        <v>576</v>
      </c>
      <c r="DH30" s="802"/>
      <c r="DI30" s="802"/>
      <c r="DJ30" s="802"/>
      <c r="DK30" s="803"/>
      <c r="DL30" s="801" t="s">
        <v>576</v>
      </c>
      <c r="DM30" s="802"/>
      <c r="DN30" s="802"/>
      <c r="DO30" s="802"/>
      <c r="DP30" s="803"/>
      <c r="DQ30" s="801"/>
      <c r="DR30" s="802"/>
      <c r="DS30" s="802"/>
      <c r="DT30" s="802"/>
      <c r="DU30" s="803"/>
      <c r="DV30" s="804"/>
      <c r="DW30" s="805"/>
      <c r="DX30" s="805"/>
      <c r="DY30" s="805"/>
      <c r="DZ30" s="806"/>
      <c r="EA30" s="224"/>
    </row>
    <row r="31" spans="1:131" s="225" customFormat="1" ht="26.25" customHeight="1">
      <c r="A31" s="244">
        <v>4</v>
      </c>
      <c r="B31" s="775" t="s">
        <v>404</v>
      </c>
      <c r="C31" s="776"/>
      <c r="D31" s="776"/>
      <c r="E31" s="776"/>
      <c r="F31" s="776"/>
      <c r="G31" s="776"/>
      <c r="H31" s="776"/>
      <c r="I31" s="776"/>
      <c r="J31" s="776"/>
      <c r="K31" s="776"/>
      <c r="L31" s="776"/>
      <c r="M31" s="776"/>
      <c r="N31" s="776"/>
      <c r="O31" s="776"/>
      <c r="P31" s="777"/>
      <c r="Q31" s="778">
        <v>519</v>
      </c>
      <c r="R31" s="779"/>
      <c r="S31" s="779"/>
      <c r="T31" s="779"/>
      <c r="U31" s="779"/>
      <c r="V31" s="779">
        <v>519</v>
      </c>
      <c r="W31" s="779"/>
      <c r="X31" s="779"/>
      <c r="Y31" s="779"/>
      <c r="Z31" s="779"/>
      <c r="AA31" s="779">
        <v>0</v>
      </c>
      <c r="AB31" s="779"/>
      <c r="AC31" s="779"/>
      <c r="AD31" s="779"/>
      <c r="AE31" s="780"/>
      <c r="AF31" s="781" t="s">
        <v>405</v>
      </c>
      <c r="AG31" s="782"/>
      <c r="AH31" s="782"/>
      <c r="AI31" s="782"/>
      <c r="AJ31" s="783"/>
      <c r="AK31" s="850">
        <v>24</v>
      </c>
      <c r="AL31" s="851"/>
      <c r="AM31" s="851"/>
      <c r="AN31" s="851"/>
      <c r="AO31" s="851"/>
      <c r="AP31" s="851">
        <v>751</v>
      </c>
      <c r="AQ31" s="851"/>
      <c r="AR31" s="851"/>
      <c r="AS31" s="851"/>
      <c r="AT31" s="851"/>
      <c r="AU31" s="851">
        <v>194</v>
      </c>
      <c r="AV31" s="851"/>
      <c r="AW31" s="851"/>
      <c r="AX31" s="851"/>
      <c r="AY31" s="851"/>
      <c r="AZ31" s="852">
        <v>0</v>
      </c>
      <c r="BA31" s="852"/>
      <c r="BB31" s="852"/>
      <c r="BC31" s="852"/>
      <c r="BD31" s="852"/>
      <c r="BE31" s="848"/>
      <c r="BF31" s="848"/>
      <c r="BG31" s="848"/>
      <c r="BH31" s="848"/>
      <c r="BI31" s="849"/>
      <c r="BJ31" s="230"/>
      <c r="BK31" s="230"/>
      <c r="BL31" s="230"/>
      <c r="BM31" s="230"/>
      <c r="BN31" s="230"/>
      <c r="BO31" s="243"/>
      <c r="BP31" s="243"/>
      <c r="BQ31" s="240">
        <v>25</v>
      </c>
      <c r="BR31" s="241"/>
      <c r="BS31" s="788" t="s">
        <v>621</v>
      </c>
      <c r="BT31" s="789" t="s">
        <v>621</v>
      </c>
      <c r="BU31" s="789" t="s">
        <v>621</v>
      </c>
      <c r="BV31" s="789" t="s">
        <v>621</v>
      </c>
      <c r="BW31" s="789" t="s">
        <v>621</v>
      </c>
      <c r="BX31" s="789" t="s">
        <v>621</v>
      </c>
      <c r="BY31" s="789" t="s">
        <v>621</v>
      </c>
      <c r="BZ31" s="789" t="s">
        <v>621</v>
      </c>
      <c r="CA31" s="789" t="s">
        <v>621</v>
      </c>
      <c r="CB31" s="789" t="s">
        <v>621</v>
      </c>
      <c r="CC31" s="789" t="s">
        <v>621</v>
      </c>
      <c r="CD31" s="789" t="s">
        <v>621</v>
      </c>
      <c r="CE31" s="789" t="s">
        <v>621</v>
      </c>
      <c r="CF31" s="789" t="s">
        <v>621</v>
      </c>
      <c r="CG31" s="790" t="s">
        <v>621</v>
      </c>
      <c r="CH31" s="801">
        <v>-1</v>
      </c>
      <c r="CI31" s="802"/>
      <c r="CJ31" s="802"/>
      <c r="CK31" s="802"/>
      <c r="CL31" s="803"/>
      <c r="CM31" s="801">
        <v>154</v>
      </c>
      <c r="CN31" s="802"/>
      <c r="CO31" s="802"/>
      <c r="CP31" s="802"/>
      <c r="CQ31" s="803"/>
      <c r="CR31" s="801">
        <v>15</v>
      </c>
      <c r="CS31" s="802"/>
      <c r="CT31" s="802"/>
      <c r="CU31" s="802"/>
      <c r="CV31" s="803"/>
      <c r="CW31" s="801" t="s">
        <v>576</v>
      </c>
      <c r="CX31" s="802"/>
      <c r="CY31" s="802"/>
      <c r="CZ31" s="802"/>
      <c r="DA31" s="803"/>
      <c r="DB31" s="801" t="s">
        <v>576</v>
      </c>
      <c r="DC31" s="802"/>
      <c r="DD31" s="802"/>
      <c r="DE31" s="802"/>
      <c r="DF31" s="803"/>
      <c r="DG31" s="801" t="s">
        <v>576</v>
      </c>
      <c r="DH31" s="802"/>
      <c r="DI31" s="802"/>
      <c r="DJ31" s="802"/>
      <c r="DK31" s="803"/>
      <c r="DL31" s="801" t="s">
        <v>576</v>
      </c>
      <c r="DM31" s="802"/>
      <c r="DN31" s="802"/>
      <c r="DO31" s="802"/>
      <c r="DP31" s="803"/>
      <c r="DQ31" s="801"/>
      <c r="DR31" s="802"/>
      <c r="DS31" s="802"/>
      <c r="DT31" s="802"/>
      <c r="DU31" s="803"/>
      <c r="DV31" s="804"/>
      <c r="DW31" s="805"/>
      <c r="DX31" s="805"/>
      <c r="DY31" s="805"/>
      <c r="DZ31" s="806"/>
      <c r="EA31" s="224"/>
    </row>
    <row r="32" spans="1:131" s="225" customFormat="1" ht="26.25" customHeight="1">
      <c r="A32" s="244">
        <v>5</v>
      </c>
      <c r="B32" s="775" t="s">
        <v>406</v>
      </c>
      <c r="C32" s="776"/>
      <c r="D32" s="776"/>
      <c r="E32" s="776"/>
      <c r="F32" s="776"/>
      <c r="G32" s="776"/>
      <c r="H32" s="776"/>
      <c r="I32" s="776"/>
      <c r="J32" s="776"/>
      <c r="K32" s="776"/>
      <c r="L32" s="776"/>
      <c r="M32" s="776"/>
      <c r="N32" s="776"/>
      <c r="O32" s="776"/>
      <c r="P32" s="777"/>
      <c r="Q32" s="778">
        <v>47608</v>
      </c>
      <c r="R32" s="779"/>
      <c r="S32" s="779"/>
      <c r="T32" s="779"/>
      <c r="U32" s="779"/>
      <c r="V32" s="779">
        <v>45009</v>
      </c>
      <c r="W32" s="779"/>
      <c r="X32" s="779"/>
      <c r="Y32" s="779"/>
      <c r="Z32" s="779"/>
      <c r="AA32" s="779">
        <v>2599</v>
      </c>
      <c r="AB32" s="779"/>
      <c r="AC32" s="779"/>
      <c r="AD32" s="779"/>
      <c r="AE32" s="780"/>
      <c r="AF32" s="781">
        <v>9630</v>
      </c>
      <c r="AG32" s="782"/>
      <c r="AH32" s="782"/>
      <c r="AI32" s="782"/>
      <c r="AJ32" s="783"/>
      <c r="AK32" s="850">
        <v>-1700</v>
      </c>
      <c r="AL32" s="851"/>
      <c r="AM32" s="851"/>
      <c r="AN32" s="851"/>
      <c r="AO32" s="851"/>
      <c r="AP32" s="851">
        <v>0</v>
      </c>
      <c r="AQ32" s="851"/>
      <c r="AR32" s="851"/>
      <c r="AS32" s="851"/>
      <c r="AT32" s="851"/>
      <c r="AU32" s="851">
        <v>0</v>
      </c>
      <c r="AV32" s="851"/>
      <c r="AW32" s="851"/>
      <c r="AX32" s="851"/>
      <c r="AY32" s="851"/>
      <c r="AZ32" s="852">
        <v>0</v>
      </c>
      <c r="BA32" s="852"/>
      <c r="BB32" s="852"/>
      <c r="BC32" s="852"/>
      <c r="BD32" s="852"/>
      <c r="BE32" s="848" t="s">
        <v>407</v>
      </c>
      <c r="BF32" s="848"/>
      <c r="BG32" s="848"/>
      <c r="BH32" s="848"/>
      <c r="BI32" s="849"/>
      <c r="BJ32" s="230"/>
      <c r="BK32" s="230"/>
      <c r="BL32" s="230"/>
      <c r="BM32" s="230"/>
      <c r="BN32" s="230"/>
      <c r="BO32" s="243"/>
      <c r="BP32" s="243"/>
      <c r="BQ32" s="240">
        <v>26</v>
      </c>
      <c r="BR32" s="241"/>
      <c r="BS32" s="788" t="s">
        <v>622</v>
      </c>
      <c r="BT32" s="789" t="s">
        <v>622</v>
      </c>
      <c r="BU32" s="789" t="s">
        <v>622</v>
      </c>
      <c r="BV32" s="789" t="s">
        <v>622</v>
      </c>
      <c r="BW32" s="789" t="s">
        <v>622</v>
      </c>
      <c r="BX32" s="789" t="s">
        <v>622</v>
      </c>
      <c r="BY32" s="789" t="s">
        <v>622</v>
      </c>
      <c r="BZ32" s="789" t="s">
        <v>622</v>
      </c>
      <c r="CA32" s="789" t="s">
        <v>622</v>
      </c>
      <c r="CB32" s="789" t="s">
        <v>622</v>
      </c>
      <c r="CC32" s="789" t="s">
        <v>622</v>
      </c>
      <c r="CD32" s="789" t="s">
        <v>622</v>
      </c>
      <c r="CE32" s="789" t="s">
        <v>622</v>
      </c>
      <c r="CF32" s="789" t="s">
        <v>622</v>
      </c>
      <c r="CG32" s="790" t="s">
        <v>622</v>
      </c>
      <c r="CH32" s="801">
        <v>333</v>
      </c>
      <c r="CI32" s="802"/>
      <c r="CJ32" s="802"/>
      <c r="CK32" s="802"/>
      <c r="CL32" s="803"/>
      <c r="CM32" s="801">
        <v>11906</v>
      </c>
      <c r="CN32" s="802"/>
      <c r="CO32" s="802"/>
      <c r="CP32" s="802"/>
      <c r="CQ32" s="803"/>
      <c r="CR32" s="801">
        <v>3600</v>
      </c>
      <c r="CS32" s="802"/>
      <c r="CT32" s="802"/>
      <c r="CU32" s="802"/>
      <c r="CV32" s="803"/>
      <c r="CW32" s="801" t="s">
        <v>576</v>
      </c>
      <c r="CX32" s="802"/>
      <c r="CY32" s="802"/>
      <c r="CZ32" s="802"/>
      <c r="DA32" s="803"/>
      <c r="DB32" s="801" t="s">
        <v>576</v>
      </c>
      <c r="DC32" s="802"/>
      <c r="DD32" s="802"/>
      <c r="DE32" s="802"/>
      <c r="DF32" s="803"/>
      <c r="DG32" s="801" t="s">
        <v>576</v>
      </c>
      <c r="DH32" s="802"/>
      <c r="DI32" s="802"/>
      <c r="DJ32" s="802"/>
      <c r="DK32" s="803"/>
      <c r="DL32" s="801" t="s">
        <v>576</v>
      </c>
      <c r="DM32" s="802"/>
      <c r="DN32" s="802"/>
      <c r="DO32" s="802"/>
      <c r="DP32" s="803"/>
      <c r="DQ32" s="801"/>
      <c r="DR32" s="802"/>
      <c r="DS32" s="802"/>
      <c r="DT32" s="802"/>
      <c r="DU32" s="803"/>
      <c r="DV32" s="804"/>
      <c r="DW32" s="805"/>
      <c r="DX32" s="805"/>
      <c r="DY32" s="805"/>
      <c r="DZ32" s="806"/>
      <c r="EA32" s="224"/>
    </row>
    <row r="33" spans="1:131" s="225" customFormat="1" ht="26.25" customHeight="1">
      <c r="A33" s="244">
        <v>6</v>
      </c>
      <c r="B33" s="775" t="s">
        <v>408</v>
      </c>
      <c r="C33" s="776"/>
      <c r="D33" s="776"/>
      <c r="E33" s="776"/>
      <c r="F33" s="776"/>
      <c r="G33" s="776"/>
      <c r="H33" s="776"/>
      <c r="I33" s="776"/>
      <c r="J33" s="776"/>
      <c r="K33" s="776"/>
      <c r="L33" s="776"/>
      <c r="M33" s="776"/>
      <c r="N33" s="776"/>
      <c r="O33" s="776"/>
      <c r="P33" s="777"/>
      <c r="Q33" s="778">
        <v>55215</v>
      </c>
      <c r="R33" s="779"/>
      <c r="S33" s="779"/>
      <c r="T33" s="779"/>
      <c r="U33" s="779"/>
      <c r="V33" s="779">
        <v>48517</v>
      </c>
      <c r="W33" s="779"/>
      <c r="X33" s="779"/>
      <c r="Y33" s="779"/>
      <c r="Z33" s="779"/>
      <c r="AA33" s="779">
        <v>6698</v>
      </c>
      <c r="AB33" s="779"/>
      <c r="AC33" s="779"/>
      <c r="AD33" s="779"/>
      <c r="AE33" s="780"/>
      <c r="AF33" s="781">
        <v>14170</v>
      </c>
      <c r="AG33" s="782"/>
      <c r="AH33" s="782"/>
      <c r="AI33" s="782"/>
      <c r="AJ33" s="783"/>
      <c r="AK33" s="850">
        <v>20819</v>
      </c>
      <c r="AL33" s="851"/>
      <c r="AM33" s="851"/>
      <c r="AN33" s="851"/>
      <c r="AO33" s="851"/>
      <c r="AP33" s="851">
        <v>380561</v>
      </c>
      <c r="AQ33" s="851"/>
      <c r="AR33" s="851"/>
      <c r="AS33" s="851"/>
      <c r="AT33" s="851"/>
      <c r="AU33" s="851">
        <v>189519</v>
      </c>
      <c r="AV33" s="851"/>
      <c r="AW33" s="851"/>
      <c r="AX33" s="851"/>
      <c r="AY33" s="851"/>
      <c r="AZ33" s="852">
        <v>0</v>
      </c>
      <c r="BA33" s="852"/>
      <c r="BB33" s="852"/>
      <c r="BC33" s="852"/>
      <c r="BD33" s="852"/>
      <c r="BE33" s="848" t="s">
        <v>409</v>
      </c>
      <c r="BF33" s="848"/>
      <c r="BG33" s="848"/>
      <c r="BH33" s="848"/>
      <c r="BI33" s="849"/>
      <c r="BJ33" s="230"/>
      <c r="BK33" s="230"/>
      <c r="BL33" s="230"/>
      <c r="BM33" s="230"/>
      <c r="BN33" s="230"/>
      <c r="BO33" s="243"/>
      <c r="BP33" s="243"/>
      <c r="BQ33" s="240">
        <v>27</v>
      </c>
      <c r="BR33" s="241"/>
      <c r="BS33" s="788" t="s">
        <v>623</v>
      </c>
      <c r="BT33" s="789" t="s">
        <v>623</v>
      </c>
      <c r="BU33" s="789" t="s">
        <v>623</v>
      </c>
      <c r="BV33" s="789" t="s">
        <v>623</v>
      </c>
      <c r="BW33" s="789" t="s">
        <v>623</v>
      </c>
      <c r="BX33" s="789" t="s">
        <v>623</v>
      </c>
      <c r="BY33" s="789" t="s">
        <v>623</v>
      </c>
      <c r="BZ33" s="789" t="s">
        <v>623</v>
      </c>
      <c r="CA33" s="789" t="s">
        <v>623</v>
      </c>
      <c r="CB33" s="789" t="s">
        <v>623</v>
      </c>
      <c r="CC33" s="789" t="s">
        <v>623</v>
      </c>
      <c r="CD33" s="789" t="s">
        <v>623</v>
      </c>
      <c r="CE33" s="789" t="s">
        <v>623</v>
      </c>
      <c r="CF33" s="789" t="s">
        <v>623</v>
      </c>
      <c r="CG33" s="790" t="s">
        <v>623</v>
      </c>
      <c r="CH33" s="801" t="s">
        <v>576</v>
      </c>
      <c r="CI33" s="802"/>
      <c r="CJ33" s="802"/>
      <c r="CK33" s="802"/>
      <c r="CL33" s="803"/>
      <c r="CM33" s="801" t="s">
        <v>576</v>
      </c>
      <c r="CN33" s="802"/>
      <c r="CO33" s="802"/>
      <c r="CP33" s="802"/>
      <c r="CQ33" s="803"/>
      <c r="CR33" s="801">
        <v>8</v>
      </c>
      <c r="CS33" s="802"/>
      <c r="CT33" s="802"/>
      <c r="CU33" s="802"/>
      <c r="CV33" s="803"/>
      <c r="CW33" s="801" t="s">
        <v>576</v>
      </c>
      <c r="CX33" s="802"/>
      <c r="CY33" s="802"/>
      <c r="CZ33" s="802"/>
      <c r="DA33" s="803"/>
      <c r="DB33" s="801" t="s">
        <v>576</v>
      </c>
      <c r="DC33" s="802"/>
      <c r="DD33" s="802"/>
      <c r="DE33" s="802"/>
      <c r="DF33" s="803"/>
      <c r="DG33" s="801" t="s">
        <v>576</v>
      </c>
      <c r="DH33" s="802"/>
      <c r="DI33" s="802"/>
      <c r="DJ33" s="802"/>
      <c r="DK33" s="803"/>
      <c r="DL33" s="801" t="s">
        <v>576</v>
      </c>
      <c r="DM33" s="802"/>
      <c r="DN33" s="802"/>
      <c r="DO33" s="802"/>
      <c r="DP33" s="803"/>
      <c r="DQ33" s="801"/>
      <c r="DR33" s="802"/>
      <c r="DS33" s="802"/>
      <c r="DT33" s="802"/>
      <c r="DU33" s="803"/>
      <c r="DV33" s="804"/>
      <c r="DW33" s="805"/>
      <c r="DX33" s="805"/>
      <c r="DY33" s="805"/>
      <c r="DZ33" s="806"/>
      <c r="EA33" s="224"/>
    </row>
    <row r="34" spans="1:131" s="225" customFormat="1" ht="26.25" customHeight="1">
      <c r="A34" s="244">
        <v>7</v>
      </c>
      <c r="B34" s="775" t="s">
        <v>410</v>
      </c>
      <c r="C34" s="776"/>
      <c r="D34" s="776"/>
      <c r="E34" s="776"/>
      <c r="F34" s="776"/>
      <c r="G34" s="776"/>
      <c r="H34" s="776"/>
      <c r="I34" s="776"/>
      <c r="J34" s="776"/>
      <c r="K34" s="776"/>
      <c r="L34" s="776"/>
      <c r="M34" s="776"/>
      <c r="N34" s="776"/>
      <c r="O34" s="776"/>
      <c r="P34" s="777"/>
      <c r="Q34" s="778">
        <v>35636</v>
      </c>
      <c r="R34" s="779"/>
      <c r="S34" s="779"/>
      <c r="T34" s="779"/>
      <c r="U34" s="779"/>
      <c r="V34" s="779">
        <v>29664</v>
      </c>
      <c r="W34" s="779"/>
      <c r="X34" s="779"/>
      <c r="Y34" s="779"/>
      <c r="Z34" s="779"/>
      <c r="AA34" s="779">
        <v>6272</v>
      </c>
      <c r="AB34" s="779"/>
      <c r="AC34" s="779"/>
      <c r="AD34" s="779"/>
      <c r="AE34" s="780"/>
      <c r="AF34" s="781">
        <v>7027</v>
      </c>
      <c r="AG34" s="782"/>
      <c r="AH34" s="782"/>
      <c r="AI34" s="782"/>
      <c r="AJ34" s="783"/>
      <c r="AK34" s="850">
        <v>1694</v>
      </c>
      <c r="AL34" s="851"/>
      <c r="AM34" s="851"/>
      <c r="AN34" s="851"/>
      <c r="AO34" s="851"/>
      <c r="AP34" s="851">
        <v>116750</v>
      </c>
      <c r="AQ34" s="851"/>
      <c r="AR34" s="851"/>
      <c r="AS34" s="851"/>
      <c r="AT34" s="851"/>
      <c r="AU34" s="851">
        <v>1868</v>
      </c>
      <c r="AV34" s="851"/>
      <c r="AW34" s="851"/>
      <c r="AX34" s="851"/>
      <c r="AY34" s="851"/>
      <c r="AZ34" s="852">
        <v>0</v>
      </c>
      <c r="BA34" s="852"/>
      <c r="BB34" s="852"/>
      <c r="BC34" s="852"/>
      <c r="BD34" s="852"/>
      <c r="BE34" s="848" t="s">
        <v>407</v>
      </c>
      <c r="BF34" s="848"/>
      <c r="BG34" s="848"/>
      <c r="BH34" s="848"/>
      <c r="BI34" s="849"/>
      <c r="BJ34" s="230"/>
      <c r="BK34" s="230"/>
      <c r="BL34" s="230"/>
      <c r="BM34" s="230"/>
      <c r="BN34" s="230"/>
      <c r="BO34" s="243"/>
      <c r="BP34" s="243"/>
      <c r="BQ34" s="240">
        <v>28</v>
      </c>
      <c r="BR34" s="241"/>
      <c r="BS34" s="788" t="s">
        <v>624</v>
      </c>
      <c r="BT34" s="789" t="s">
        <v>624</v>
      </c>
      <c r="BU34" s="789" t="s">
        <v>624</v>
      </c>
      <c r="BV34" s="789" t="s">
        <v>624</v>
      </c>
      <c r="BW34" s="789" t="s">
        <v>624</v>
      </c>
      <c r="BX34" s="789" t="s">
        <v>624</v>
      </c>
      <c r="BY34" s="789" t="s">
        <v>624</v>
      </c>
      <c r="BZ34" s="789" t="s">
        <v>624</v>
      </c>
      <c r="CA34" s="789" t="s">
        <v>624</v>
      </c>
      <c r="CB34" s="789" t="s">
        <v>624</v>
      </c>
      <c r="CC34" s="789" t="s">
        <v>624</v>
      </c>
      <c r="CD34" s="789" t="s">
        <v>624</v>
      </c>
      <c r="CE34" s="789" t="s">
        <v>624</v>
      </c>
      <c r="CF34" s="789" t="s">
        <v>624</v>
      </c>
      <c r="CG34" s="790" t="s">
        <v>624</v>
      </c>
      <c r="CH34" s="801" t="s">
        <v>576</v>
      </c>
      <c r="CI34" s="802"/>
      <c r="CJ34" s="802"/>
      <c r="CK34" s="802"/>
      <c r="CL34" s="803"/>
      <c r="CM34" s="801" t="s">
        <v>576</v>
      </c>
      <c r="CN34" s="802"/>
      <c r="CO34" s="802"/>
      <c r="CP34" s="802"/>
      <c r="CQ34" s="803"/>
      <c r="CR34" s="801">
        <v>100</v>
      </c>
      <c r="CS34" s="802"/>
      <c r="CT34" s="802"/>
      <c r="CU34" s="802"/>
      <c r="CV34" s="803"/>
      <c r="CW34" s="801" t="s">
        <v>576</v>
      </c>
      <c r="CX34" s="802"/>
      <c r="CY34" s="802"/>
      <c r="CZ34" s="802"/>
      <c r="DA34" s="803"/>
      <c r="DB34" s="801" t="s">
        <v>576</v>
      </c>
      <c r="DC34" s="802"/>
      <c r="DD34" s="802"/>
      <c r="DE34" s="802"/>
      <c r="DF34" s="803"/>
      <c r="DG34" s="801" t="s">
        <v>576</v>
      </c>
      <c r="DH34" s="802"/>
      <c r="DI34" s="802"/>
      <c r="DJ34" s="802"/>
      <c r="DK34" s="803"/>
      <c r="DL34" s="801" t="s">
        <v>576</v>
      </c>
      <c r="DM34" s="802"/>
      <c r="DN34" s="802"/>
      <c r="DO34" s="802"/>
      <c r="DP34" s="803"/>
      <c r="DQ34" s="801"/>
      <c r="DR34" s="802"/>
      <c r="DS34" s="802"/>
      <c r="DT34" s="802"/>
      <c r="DU34" s="803"/>
      <c r="DV34" s="804"/>
      <c r="DW34" s="805"/>
      <c r="DX34" s="805"/>
      <c r="DY34" s="805"/>
      <c r="DZ34" s="806"/>
      <c r="EA34" s="224"/>
    </row>
    <row r="35" spans="1:131" s="225" customFormat="1" ht="26.25" customHeight="1">
      <c r="A35" s="244">
        <v>8</v>
      </c>
      <c r="B35" s="775" t="s">
        <v>411</v>
      </c>
      <c r="C35" s="776"/>
      <c r="D35" s="776"/>
      <c r="E35" s="776"/>
      <c r="F35" s="776"/>
      <c r="G35" s="776"/>
      <c r="H35" s="776"/>
      <c r="I35" s="776"/>
      <c r="J35" s="776"/>
      <c r="K35" s="776"/>
      <c r="L35" s="776"/>
      <c r="M35" s="776"/>
      <c r="N35" s="776"/>
      <c r="O35" s="776"/>
      <c r="P35" s="777"/>
      <c r="Q35" s="778">
        <v>228</v>
      </c>
      <c r="R35" s="779"/>
      <c r="S35" s="779"/>
      <c r="T35" s="779"/>
      <c r="U35" s="779"/>
      <c r="V35" s="779">
        <v>191</v>
      </c>
      <c r="W35" s="779"/>
      <c r="X35" s="779"/>
      <c r="Y35" s="779"/>
      <c r="Z35" s="779"/>
      <c r="AA35" s="779">
        <v>37</v>
      </c>
      <c r="AB35" s="779"/>
      <c r="AC35" s="779"/>
      <c r="AD35" s="779"/>
      <c r="AE35" s="780"/>
      <c r="AF35" s="781">
        <v>256</v>
      </c>
      <c r="AG35" s="782"/>
      <c r="AH35" s="782"/>
      <c r="AI35" s="782"/>
      <c r="AJ35" s="783"/>
      <c r="AK35" s="850">
        <v>0</v>
      </c>
      <c r="AL35" s="851"/>
      <c r="AM35" s="851"/>
      <c r="AN35" s="851"/>
      <c r="AO35" s="851"/>
      <c r="AP35" s="851">
        <v>833</v>
      </c>
      <c r="AQ35" s="851"/>
      <c r="AR35" s="851"/>
      <c r="AS35" s="851"/>
      <c r="AT35" s="851"/>
      <c r="AU35" s="851">
        <v>0</v>
      </c>
      <c r="AV35" s="851"/>
      <c r="AW35" s="851"/>
      <c r="AX35" s="851"/>
      <c r="AY35" s="851"/>
      <c r="AZ35" s="852">
        <v>0</v>
      </c>
      <c r="BA35" s="852"/>
      <c r="BB35" s="852"/>
      <c r="BC35" s="852"/>
      <c r="BD35" s="852"/>
      <c r="BE35" s="848" t="s">
        <v>407</v>
      </c>
      <c r="BF35" s="848"/>
      <c r="BG35" s="848"/>
      <c r="BH35" s="848"/>
      <c r="BI35" s="849"/>
      <c r="BJ35" s="230"/>
      <c r="BK35" s="230"/>
      <c r="BL35" s="230"/>
      <c r="BM35" s="230"/>
      <c r="BN35" s="230"/>
      <c r="BO35" s="243"/>
      <c r="BP35" s="243"/>
      <c r="BQ35" s="240">
        <v>29</v>
      </c>
      <c r="BR35" s="241"/>
      <c r="BS35" s="788" t="s">
        <v>625</v>
      </c>
      <c r="BT35" s="789" t="s">
        <v>625</v>
      </c>
      <c r="BU35" s="789" t="s">
        <v>625</v>
      </c>
      <c r="BV35" s="789" t="s">
        <v>625</v>
      </c>
      <c r="BW35" s="789" t="s">
        <v>625</v>
      </c>
      <c r="BX35" s="789" t="s">
        <v>625</v>
      </c>
      <c r="BY35" s="789" t="s">
        <v>625</v>
      </c>
      <c r="BZ35" s="789" t="s">
        <v>625</v>
      </c>
      <c r="CA35" s="789" t="s">
        <v>625</v>
      </c>
      <c r="CB35" s="789" t="s">
        <v>625</v>
      </c>
      <c r="CC35" s="789" t="s">
        <v>625</v>
      </c>
      <c r="CD35" s="789" t="s">
        <v>625</v>
      </c>
      <c r="CE35" s="789" t="s">
        <v>625</v>
      </c>
      <c r="CF35" s="789" t="s">
        <v>625</v>
      </c>
      <c r="CG35" s="790" t="s">
        <v>625</v>
      </c>
      <c r="CH35" s="801">
        <v>107</v>
      </c>
      <c r="CI35" s="802"/>
      <c r="CJ35" s="802"/>
      <c r="CK35" s="802"/>
      <c r="CL35" s="803"/>
      <c r="CM35" s="801">
        <v>3649</v>
      </c>
      <c r="CN35" s="802"/>
      <c r="CO35" s="802"/>
      <c r="CP35" s="802"/>
      <c r="CQ35" s="803"/>
      <c r="CR35" s="801">
        <v>10</v>
      </c>
      <c r="CS35" s="802"/>
      <c r="CT35" s="802"/>
      <c r="CU35" s="802"/>
      <c r="CV35" s="803"/>
      <c r="CW35" s="801">
        <v>6</v>
      </c>
      <c r="CX35" s="802"/>
      <c r="CY35" s="802"/>
      <c r="CZ35" s="802"/>
      <c r="DA35" s="803"/>
      <c r="DB35" s="801" t="s">
        <v>576</v>
      </c>
      <c r="DC35" s="802"/>
      <c r="DD35" s="802"/>
      <c r="DE35" s="802"/>
      <c r="DF35" s="803"/>
      <c r="DG35" s="801" t="s">
        <v>576</v>
      </c>
      <c r="DH35" s="802"/>
      <c r="DI35" s="802"/>
      <c r="DJ35" s="802"/>
      <c r="DK35" s="803"/>
      <c r="DL35" s="801" t="s">
        <v>576</v>
      </c>
      <c r="DM35" s="802"/>
      <c r="DN35" s="802"/>
      <c r="DO35" s="802"/>
      <c r="DP35" s="803"/>
      <c r="DQ35" s="801"/>
      <c r="DR35" s="802"/>
      <c r="DS35" s="802"/>
      <c r="DT35" s="802"/>
      <c r="DU35" s="803"/>
      <c r="DV35" s="804"/>
      <c r="DW35" s="805"/>
      <c r="DX35" s="805"/>
      <c r="DY35" s="805"/>
      <c r="DZ35" s="806"/>
      <c r="EA35" s="224"/>
    </row>
    <row r="36" spans="1:131" s="225" customFormat="1" ht="26.25" customHeight="1">
      <c r="A36" s="244">
        <v>9</v>
      </c>
      <c r="B36" s="775" t="s">
        <v>412</v>
      </c>
      <c r="C36" s="776"/>
      <c r="D36" s="776"/>
      <c r="E36" s="776"/>
      <c r="F36" s="776"/>
      <c r="G36" s="776"/>
      <c r="H36" s="776"/>
      <c r="I36" s="776"/>
      <c r="J36" s="776"/>
      <c r="K36" s="776"/>
      <c r="L36" s="776"/>
      <c r="M36" s="776"/>
      <c r="N36" s="776"/>
      <c r="O36" s="776"/>
      <c r="P36" s="777"/>
      <c r="Q36" s="778">
        <v>37486</v>
      </c>
      <c r="R36" s="779"/>
      <c r="S36" s="779"/>
      <c r="T36" s="779"/>
      <c r="U36" s="779"/>
      <c r="V36" s="779">
        <v>30225</v>
      </c>
      <c r="W36" s="779"/>
      <c r="X36" s="779"/>
      <c r="Y36" s="779"/>
      <c r="Z36" s="779"/>
      <c r="AA36" s="779">
        <v>7261</v>
      </c>
      <c r="AB36" s="779"/>
      <c r="AC36" s="779"/>
      <c r="AD36" s="779"/>
      <c r="AE36" s="780"/>
      <c r="AF36" s="781" t="s">
        <v>387</v>
      </c>
      <c r="AG36" s="782"/>
      <c r="AH36" s="782"/>
      <c r="AI36" s="782"/>
      <c r="AJ36" s="783"/>
      <c r="AK36" s="850">
        <v>18771</v>
      </c>
      <c r="AL36" s="851"/>
      <c r="AM36" s="851"/>
      <c r="AN36" s="851"/>
      <c r="AO36" s="851"/>
      <c r="AP36" s="851">
        <v>253025</v>
      </c>
      <c r="AQ36" s="851"/>
      <c r="AR36" s="851"/>
      <c r="AS36" s="851"/>
      <c r="AT36" s="851"/>
      <c r="AU36" s="851">
        <v>86788</v>
      </c>
      <c r="AV36" s="851"/>
      <c r="AW36" s="851"/>
      <c r="AX36" s="851"/>
      <c r="AY36" s="851"/>
      <c r="AZ36" s="852">
        <v>0</v>
      </c>
      <c r="BA36" s="852"/>
      <c r="BB36" s="852"/>
      <c r="BC36" s="852"/>
      <c r="BD36" s="852"/>
      <c r="BE36" s="848" t="s">
        <v>413</v>
      </c>
      <c r="BF36" s="848"/>
      <c r="BG36" s="848"/>
      <c r="BH36" s="848"/>
      <c r="BI36" s="849"/>
      <c r="BJ36" s="230"/>
      <c r="BK36" s="230"/>
      <c r="BL36" s="230"/>
      <c r="BM36" s="230"/>
      <c r="BN36" s="230"/>
      <c r="BO36" s="243"/>
      <c r="BP36" s="243"/>
      <c r="BQ36" s="240">
        <v>30</v>
      </c>
      <c r="BR36" s="241"/>
      <c r="BS36" s="788" t="s">
        <v>626</v>
      </c>
      <c r="BT36" s="789" t="s">
        <v>626</v>
      </c>
      <c r="BU36" s="789" t="s">
        <v>626</v>
      </c>
      <c r="BV36" s="789" t="s">
        <v>626</v>
      </c>
      <c r="BW36" s="789" t="s">
        <v>626</v>
      </c>
      <c r="BX36" s="789" t="s">
        <v>626</v>
      </c>
      <c r="BY36" s="789" t="s">
        <v>626</v>
      </c>
      <c r="BZ36" s="789" t="s">
        <v>626</v>
      </c>
      <c r="CA36" s="789" t="s">
        <v>626</v>
      </c>
      <c r="CB36" s="789" t="s">
        <v>626</v>
      </c>
      <c r="CC36" s="789" t="s">
        <v>626</v>
      </c>
      <c r="CD36" s="789" t="s">
        <v>626</v>
      </c>
      <c r="CE36" s="789" t="s">
        <v>626</v>
      </c>
      <c r="CF36" s="789" t="s">
        <v>626</v>
      </c>
      <c r="CG36" s="790" t="s">
        <v>626</v>
      </c>
      <c r="CH36" s="801">
        <v>-28</v>
      </c>
      <c r="CI36" s="802"/>
      <c r="CJ36" s="802"/>
      <c r="CK36" s="802"/>
      <c r="CL36" s="803"/>
      <c r="CM36" s="801">
        <v>2029</v>
      </c>
      <c r="CN36" s="802"/>
      <c r="CO36" s="802"/>
      <c r="CP36" s="802"/>
      <c r="CQ36" s="803"/>
      <c r="CR36" s="801">
        <v>40</v>
      </c>
      <c r="CS36" s="802"/>
      <c r="CT36" s="802"/>
      <c r="CU36" s="802"/>
      <c r="CV36" s="803"/>
      <c r="CW36" s="801" t="s">
        <v>576</v>
      </c>
      <c r="CX36" s="802"/>
      <c r="CY36" s="802"/>
      <c r="CZ36" s="802"/>
      <c r="DA36" s="803"/>
      <c r="DB36" s="801" t="s">
        <v>576</v>
      </c>
      <c r="DC36" s="802"/>
      <c r="DD36" s="802"/>
      <c r="DE36" s="802"/>
      <c r="DF36" s="803"/>
      <c r="DG36" s="801">
        <v>4350</v>
      </c>
      <c r="DH36" s="802"/>
      <c r="DI36" s="802"/>
      <c r="DJ36" s="802"/>
      <c r="DK36" s="803"/>
      <c r="DL36" s="801" t="s">
        <v>576</v>
      </c>
      <c r="DM36" s="802"/>
      <c r="DN36" s="802"/>
      <c r="DO36" s="802"/>
      <c r="DP36" s="803"/>
      <c r="DQ36" s="801"/>
      <c r="DR36" s="802"/>
      <c r="DS36" s="802"/>
      <c r="DT36" s="802"/>
      <c r="DU36" s="803"/>
      <c r="DV36" s="804"/>
      <c r="DW36" s="805"/>
      <c r="DX36" s="805"/>
      <c r="DY36" s="805"/>
      <c r="DZ36" s="806"/>
      <c r="EA36" s="224"/>
    </row>
    <row r="37" spans="1:131" s="225" customFormat="1" ht="26.25" customHeight="1">
      <c r="A37" s="244">
        <v>10</v>
      </c>
      <c r="B37" s="775" t="s">
        <v>414</v>
      </c>
      <c r="C37" s="776"/>
      <c r="D37" s="776"/>
      <c r="E37" s="776"/>
      <c r="F37" s="776"/>
      <c r="G37" s="776"/>
      <c r="H37" s="776"/>
      <c r="I37" s="776"/>
      <c r="J37" s="776"/>
      <c r="K37" s="776"/>
      <c r="L37" s="776"/>
      <c r="M37" s="776"/>
      <c r="N37" s="776"/>
      <c r="O37" s="776"/>
      <c r="P37" s="777"/>
      <c r="Q37" s="778">
        <v>690</v>
      </c>
      <c r="R37" s="779"/>
      <c r="S37" s="779"/>
      <c r="T37" s="779"/>
      <c r="U37" s="779"/>
      <c r="V37" s="779">
        <v>690</v>
      </c>
      <c r="W37" s="779"/>
      <c r="X37" s="779"/>
      <c r="Y37" s="779"/>
      <c r="Z37" s="779"/>
      <c r="AA37" s="779">
        <v>0</v>
      </c>
      <c r="AB37" s="779"/>
      <c r="AC37" s="779"/>
      <c r="AD37" s="779"/>
      <c r="AE37" s="780"/>
      <c r="AF37" s="781" t="s">
        <v>405</v>
      </c>
      <c r="AG37" s="782"/>
      <c r="AH37" s="782"/>
      <c r="AI37" s="782"/>
      <c r="AJ37" s="783"/>
      <c r="AK37" s="850">
        <v>303</v>
      </c>
      <c r="AL37" s="851"/>
      <c r="AM37" s="851"/>
      <c r="AN37" s="851"/>
      <c r="AO37" s="851"/>
      <c r="AP37" s="851">
        <v>1684</v>
      </c>
      <c r="AQ37" s="851"/>
      <c r="AR37" s="851"/>
      <c r="AS37" s="851"/>
      <c r="AT37" s="851"/>
      <c r="AU37" s="851">
        <v>1573</v>
      </c>
      <c r="AV37" s="851"/>
      <c r="AW37" s="851"/>
      <c r="AX37" s="851"/>
      <c r="AY37" s="851"/>
      <c r="AZ37" s="852">
        <v>0</v>
      </c>
      <c r="BA37" s="852"/>
      <c r="BB37" s="852"/>
      <c r="BC37" s="852"/>
      <c r="BD37" s="852"/>
      <c r="BE37" s="848" t="s">
        <v>415</v>
      </c>
      <c r="BF37" s="848"/>
      <c r="BG37" s="848"/>
      <c r="BH37" s="848"/>
      <c r="BI37" s="849"/>
      <c r="BJ37" s="230"/>
      <c r="BK37" s="230"/>
      <c r="BL37" s="230"/>
      <c r="BM37" s="230"/>
      <c r="BN37" s="230"/>
      <c r="BO37" s="243"/>
      <c r="BP37" s="243"/>
      <c r="BQ37" s="240">
        <v>31</v>
      </c>
      <c r="BR37" s="241"/>
      <c r="BS37" s="788" t="s">
        <v>627</v>
      </c>
      <c r="BT37" s="789" t="s">
        <v>627</v>
      </c>
      <c r="BU37" s="789" t="s">
        <v>627</v>
      </c>
      <c r="BV37" s="789" t="s">
        <v>627</v>
      </c>
      <c r="BW37" s="789" t="s">
        <v>627</v>
      </c>
      <c r="BX37" s="789" t="s">
        <v>627</v>
      </c>
      <c r="BY37" s="789" t="s">
        <v>627</v>
      </c>
      <c r="BZ37" s="789" t="s">
        <v>627</v>
      </c>
      <c r="CA37" s="789" t="s">
        <v>627</v>
      </c>
      <c r="CB37" s="789" t="s">
        <v>627</v>
      </c>
      <c r="CC37" s="789" t="s">
        <v>627</v>
      </c>
      <c r="CD37" s="789" t="s">
        <v>627</v>
      </c>
      <c r="CE37" s="789" t="s">
        <v>627</v>
      </c>
      <c r="CF37" s="789" t="s">
        <v>627</v>
      </c>
      <c r="CG37" s="790" t="s">
        <v>627</v>
      </c>
      <c r="CH37" s="801">
        <v>51</v>
      </c>
      <c r="CI37" s="802"/>
      <c r="CJ37" s="802"/>
      <c r="CK37" s="802"/>
      <c r="CL37" s="803"/>
      <c r="CM37" s="801">
        <v>2449</v>
      </c>
      <c r="CN37" s="802"/>
      <c r="CO37" s="802"/>
      <c r="CP37" s="802"/>
      <c r="CQ37" s="803"/>
      <c r="CR37" s="801">
        <v>20</v>
      </c>
      <c r="CS37" s="802"/>
      <c r="CT37" s="802"/>
      <c r="CU37" s="802"/>
      <c r="CV37" s="803"/>
      <c r="CW37" s="801">
        <v>1</v>
      </c>
      <c r="CX37" s="802"/>
      <c r="CY37" s="802"/>
      <c r="CZ37" s="802"/>
      <c r="DA37" s="803"/>
      <c r="DB37" s="801" t="s">
        <v>576</v>
      </c>
      <c r="DC37" s="802"/>
      <c r="DD37" s="802"/>
      <c r="DE37" s="802"/>
      <c r="DF37" s="803"/>
      <c r="DG37" s="801" t="s">
        <v>576</v>
      </c>
      <c r="DH37" s="802"/>
      <c r="DI37" s="802"/>
      <c r="DJ37" s="802"/>
      <c r="DK37" s="803"/>
      <c r="DL37" s="801" t="s">
        <v>576</v>
      </c>
      <c r="DM37" s="802"/>
      <c r="DN37" s="802"/>
      <c r="DO37" s="802"/>
      <c r="DP37" s="803"/>
      <c r="DQ37" s="801"/>
      <c r="DR37" s="802"/>
      <c r="DS37" s="802"/>
      <c r="DT37" s="802"/>
      <c r="DU37" s="803"/>
      <c r="DV37" s="804"/>
      <c r="DW37" s="805"/>
      <c r="DX37" s="805"/>
      <c r="DY37" s="805"/>
      <c r="DZ37" s="806"/>
      <c r="EA37" s="224"/>
    </row>
    <row r="38" spans="1:131" s="225" customFormat="1" ht="26.25" customHeight="1">
      <c r="A38" s="244">
        <v>11</v>
      </c>
      <c r="B38" s="775" t="s">
        <v>416</v>
      </c>
      <c r="C38" s="776"/>
      <c r="D38" s="776"/>
      <c r="E38" s="776"/>
      <c r="F38" s="776"/>
      <c r="G38" s="776"/>
      <c r="H38" s="776"/>
      <c r="I38" s="776"/>
      <c r="J38" s="776"/>
      <c r="K38" s="776"/>
      <c r="L38" s="776"/>
      <c r="M38" s="776"/>
      <c r="N38" s="776"/>
      <c r="O38" s="776"/>
      <c r="P38" s="777"/>
      <c r="Q38" s="778">
        <v>10576</v>
      </c>
      <c r="R38" s="779"/>
      <c r="S38" s="779"/>
      <c r="T38" s="779"/>
      <c r="U38" s="779"/>
      <c r="V38" s="779">
        <v>10115</v>
      </c>
      <c r="W38" s="779"/>
      <c r="X38" s="779"/>
      <c r="Y38" s="779"/>
      <c r="Z38" s="779"/>
      <c r="AA38" s="779">
        <v>461</v>
      </c>
      <c r="AB38" s="779"/>
      <c r="AC38" s="779"/>
      <c r="AD38" s="779"/>
      <c r="AE38" s="780"/>
      <c r="AF38" s="781" t="s">
        <v>176</v>
      </c>
      <c r="AG38" s="782"/>
      <c r="AH38" s="782"/>
      <c r="AI38" s="782"/>
      <c r="AJ38" s="783"/>
      <c r="AK38" s="850">
        <v>4589</v>
      </c>
      <c r="AL38" s="851"/>
      <c r="AM38" s="851"/>
      <c r="AN38" s="851"/>
      <c r="AO38" s="851"/>
      <c r="AP38" s="851">
        <v>37809</v>
      </c>
      <c r="AQ38" s="851"/>
      <c r="AR38" s="851"/>
      <c r="AS38" s="851"/>
      <c r="AT38" s="851"/>
      <c r="AU38" s="851">
        <v>20341</v>
      </c>
      <c r="AV38" s="851"/>
      <c r="AW38" s="851"/>
      <c r="AX38" s="851"/>
      <c r="AY38" s="851"/>
      <c r="AZ38" s="852">
        <v>0</v>
      </c>
      <c r="BA38" s="852"/>
      <c r="BB38" s="852"/>
      <c r="BC38" s="852"/>
      <c r="BD38" s="852"/>
      <c r="BE38" s="848" t="s">
        <v>417</v>
      </c>
      <c r="BF38" s="848"/>
      <c r="BG38" s="848"/>
      <c r="BH38" s="848"/>
      <c r="BI38" s="849"/>
      <c r="BJ38" s="230"/>
      <c r="BK38" s="230"/>
      <c r="BL38" s="230"/>
      <c r="BM38" s="230"/>
      <c r="BN38" s="230"/>
      <c r="BO38" s="243"/>
      <c r="BP38" s="243"/>
      <c r="BQ38" s="240">
        <v>32</v>
      </c>
      <c r="BR38" s="241"/>
      <c r="BS38" s="788" t="s">
        <v>628</v>
      </c>
      <c r="BT38" s="789" t="s">
        <v>628</v>
      </c>
      <c r="BU38" s="789" t="s">
        <v>628</v>
      </c>
      <c r="BV38" s="789" t="s">
        <v>628</v>
      </c>
      <c r="BW38" s="789" t="s">
        <v>628</v>
      </c>
      <c r="BX38" s="789" t="s">
        <v>628</v>
      </c>
      <c r="BY38" s="789" t="s">
        <v>628</v>
      </c>
      <c r="BZ38" s="789" t="s">
        <v>628</v>
      </c>
      <c r="CA38" s="789" t="s">
        <v>628</v>
      </c>
      <c r="CB38" s="789" t="s">
        <v>628</v>
      </c>
      <c r="CC38" s="789" t="s">
        <v>628</v>
      </c>
      <c r="CD38" s="789" t="s">
        <v>628</v>
      </c>
      <c r="CE38" s="789" t="s">
        <v>628</v>
      </c>
      <c r="CF38" s="789" t="s">
        <v>628</v>
      </c>
      <c r="CG38" s="790" t="s">
        <v>628</v>
      </c>
      <c r="CH38" s="801">
        <v>1</v>
      </c>
      <c r="CI38" s="802"/>
      <c r="CJ38" s="802"/>
      <c r="CK38" s="802"/>
      <c r="CL38" s="803"/>
      <c r="CM38" s="801">
        <v>219</v>
      </c>
      <c r="CN38" s="802"/>
      <c r="CO38" s="802"/>
      <c r="CP38" s="802"/>
      <c r="CQ38" s="803"/>
      <c r="CR38" s="801">
        <v>21</v>
      </c>
      <c r="CS38" s="802"/>
      <c r="CT38" s="802"/>
      <c r="CU38" s="802"/>
      <c r="CV38" s="803"/>
      <c r="CW38" s="801" t="s">
        <v>576</v>
      </c>
      <c r="CX38" s="802"/>
      <c r="CY38" s="802"/>
      <c r="CZ38" s="802"/>
      <c r="DA38" s="803"/>
      <c r="DB38" s="801" t="s">
        <v>576</v>
      </c>
      <c r="DC38" s="802"/>
      <c r="DD38" s="802"/>
      <c r="DE38" s="802"/>
      <c r="DF38" s="803"/>
      <c r="DG38" s="801" t="s">
        <v>576</v>
      </c>
      <c r="DH38" s="802"/>
      <c r="DI38" s="802"/>
      <c r="DJ38" s="802"/>
      <c r="DK38" s="803"/>
      <c r="DL38" s="801" t="s">
        <v>576</v>
      </c>
      <c r="DM38" s="802"/>
      <c r="DN38" s="802"/>
      <c r="DO38" s="802"/>
      <c r="DP38" s="803"/>
      <c r="DQ38" s="801"/>
      <c r="DR38" s="802"/>
      <c r="DS38" s="802"/>
      <c r="DT38" s="802"/>
      <c r="DU38" s="803"/>
      <c r="DV38" s="804"/>
      <c r="DW38" s="805"/>
      <c r="DX38" s="805"/>
      <c r="DY38" s="805"/>
      <c r="DZ38" s="806"/>
      <c r="EA38" s="224"/>
    </row>
    <row r="39" spans="1:131" s="225" customFormat="1" ht="26.25" customHeight="1">
      <c r="A39" s="244">
        <v>12</v>
      </c>
      <c r="B39" s="775" t="s">
        <v>418</v>
      </c>
      <c r="C39" s="776"/>
      <c r="D39" s="776"/>
      <c r="E39" s="776"/>
      <c r="F39" s="776"/>
      <c r="G39" s="776"/>
      <c r="H39" s="776"/>
      <c r="I39" s="776"/>
      <c r="J39" s="776"/>
      <c r="K39" s="776"/>
      <c r="L39" s="776"/>
      <c r="M39" s="776"/>
      <c r="N39" s="776"/>
      <c r="O39" s="776"/>
      <c r="P39" s="777"/>
      <c r="Q39" s="778">
        <v>1488</v>
      </c>
      <c r="R39" s="779"/>
      <c r="S39" s="779"/>
      <c r="T39" s="779"/>
      <c r="U39" s="779"/>
      <c r="V39" s="779">
        <v>1487</v>
      </c>
      <c r="W39" s="779"/>
      <c r="X39" s="779"/>
      <c r="Y39" s="779"/>
      <c r="Z39" s="779"/>
      <c r="AA39" s="779">
        <v>1</v>
      </c>
      <c r="AB39" s="779"/>
      <c r="AC39" s="779"/>
      <c r="AD39" s="779"/>
      <c r="AE39" s="780"/>
      <c r="AF39" s="781" t="s">
        <v>405</v>
      </c>
      <c r="AG39" s="782"/>
      <c r="AH39" s="782"/>
      <c r="AI39" s="782"/>
      <c r="AJ39" s="783"/>
      <c r="AK39" s="850">
        <v>531</v>
      </c>
      <c r="AL39" s="851"/>
      <c r="AM39" s="851"/>
      <c r="AN39" s="851"/>
      <c r="AO39" s="851"/>
      <c r="AP39" s="851">
        <v>140</v>
      </c>
      <c r="AQ39" s="851"/>
      <c r="AR39" s="851"/>
      <c r="AS39" s="851"/>
      <c r="AT39" s="851"/>
      <c r="AU39" s="851">
        <v>525</v>
      </c>
      <c r="AV39" s="851"/>
      <c r="AW39" s="851"/>
      <c r="AX39" s="851"/>
      <c r="AY39" s="851"/>
      <c r="AZ39" s="852">
        <v>0</v>
      </c>
      <c r="BA39" s="852"/>
      <c r="BB39" s="852"/>
      <c r="BC39" s="852"/>
      <c r="BD39" s="852"/>
      <c r="BE39" s="848" t="s">
        <v>419</v>
      </c>
      <c r="BF39" s="848"/>
      <c r="BG39" s="848"/>
      <c r="BH39" s="848"/>
      <c r="BI39" s="849"/>
      <c r="BJ39" s="230"/>
      <c r="BK39" s="230"/>
      <c r="BL39" s="230"/>
      <c r="BM39" s="230"/>
      <c r="BN39" s="230"/>
      <c r="BO39" s="243"/>
      <c r="BP39" s="243"/>
      <c r="BQ39" s="240">
        <v>33</v>
      </c>
      <c r="BR39" s="241"/>
      <c r="BS39" s="788" t="s">
        <v>629</v>
      </c>
      <c r="BT39" s="789" t="s">
        <v>629</v>
      </c>
      <c r="BU39" s="789" t="s">
        <v>629</v>
      </c>
      <c r="BV39" s="789" t="s">
        <v>629</v>
      </c>
      <c r="BW39" s="789" t="s">
        <v>629</v>
      </c>
      <c r="BX39" s="789" t="s">
        <v>629</v>
      </c>
      <c r="BY39" s="789" t="s">
        <v>629</v>
      </c>
      <c r="BZ39" s="789" t="s">
        <v>629</v>
      </c>
      <c r="CA39" s="789" t="s">
        <v>629</v>
      </c>
      <c r="CB39" s="789" t="s">
        <v>629</v>
      </c>
      <c r="CC39" s="789" t="s">
        <v>629</v>
      </c>
      <c r="CD39" s="789" t="s">
        <v>629</v>
      </c>
      <c r="CE39" s="789" t="s">
        <v>629</v>
      </c>
      <c r="CF39" s="789" t="s">
        <v>629</v>
      </c>
      <c r="CG39" s="790" t="s">
        <v>629</v>
      </c>
      <c r="CH39" s="801">
        <v>1073</v>
      </c>
      <c r="CI39" s="802"/>
      <c r="CJ39" s="802"/>
      <c r="CK39" s="802"/>
      <c r="CL39" s="803"/>
      <c r="CM39" s="801">
        <v>5303</v>
      </c>
      <c r="CN39" s="802"/>
      <c r="CO39" s="802"/>
      <c r="CP39" s="802"/>
      <c r="CQ39" s="803"/>
      <c r="CR39" s="801">
        <v>663</v>
      </c>
      <c r="CS39" s="802"/>
      <c r="CT39" s="802"/>
      <c r="CU39" s="802"/>
      <c r="CV39" s="803"/>
      <c r="CW39" s="801">
        <v>1443</v>
      </c>
      <c r="CX39" s="802"/>
      <c r="CY39" s="802"/>
      <c r="CZ39" s="802"/>
      <c r="DA39" s="803"/>
      <c r="DB39" s="801">
        <v>16622</v>
      </c>
      <c r="DC39" s="802"/>
      <c r="DD39" s="802"/>
      <c r="DE39" s="802"/>
      <c r="DF39" s="803"/>
      <c r="DG39" s="801" t="s">
        <v>576</v>
      </c>
      <c r="DH39" s="802"/>
      <c r="DI39" s="802"/>
      <c r="DJ39" s="802"/>
      <c r="DK39" s="803"/>
      <c r="DL39" s="801" t="s">
        <v>576</v>
      </c>
      <c r="DM39" s="802"/>
      <c r="DN39" s="802"/>
      <c r="DO39" s="802"/>
      <c r="DP39" s="803"/>
      <c r="DQ39" s="801"/>
      <c r="DR39" s="802"/>
      <c r="DS39" s="802"/>
      <c r="DT39" s="802"/>
      <c r="DU39" s="803"/>
      <c r="DV39" s="804"/>
      <c r="DW39" s="805"/>
      <c r="DX39" s="805"/>
      <c r="DY39" s="805"/>
      <c r="DZ39" s="806"/>
      <c r="EA39" s="224"/>
    </row>
    <row r="40" spans="1:131" s="225" customFormat="1" ht="26.25" customHeight="1">
      <c r="A40" s="239">
        <v>13</v>
      </c>
      <c r="B40" s="775" t="s">
        <v>420</v>
      </c>
      <c r="C40" s="776"/>
      <c r="D40" s="776"/>
      <c r="E40" s="776"/>
      <c r="F40" s="776"/>
      <c r="G40" s="776"/>
      <c r="H40" s="776"/>
      <c r="I40" s="776"/>
      <c r="J40" s="776"/>
      <c r="K40" s="776"/>
      <c r="L40" s="776"/>
      <c r="M40" s="776"/>
      <c r="N40" s="776"/>
      <c r="O40" s="776"/>
      <c r="P40" s="777"/>
      <c r="Q40" s="778">
        <v>19946</v>
      </c>
      <c r="R40" s="779"/>
      <c r="S40" s="779"/>
      <c r="T40" s="779"/>
      <c r="U40" s="779"/>
      <c r="V40" s="779">
        <v>19633</v>
      </c>
      <c r="W40" s="779"/>
      <c r="X40" s="779"/>
      <c r="Y40" s="779"/>
      <c r="Z40" s="779"/>
      <c r="AA40" s="779">
        <v>313</v>
      </c>
      <c r="AB40" s="779"/>
      <c r="AC40" s="779"/>
      <c r="AD40" s="779"/>
      <c r="AE40" s="780"/>
      <c r="AF40" s="781" t="s">
        <v>405</v>
      </c>
      <c r="AG40" s="782"/>
      <c r="AH40" s="782"/>
      <c r="AI40" s="782"/>
      <c r="AJ40" s="783"/>
      <c r="AK40" s="850">
        <v>850</v>
      </c>
      <c r="AL40" s="851"/>
      <c r="AM40" s="851"/>
      <c r="AN40" s="851"/>
      <c r="AO40" s="851"/>
      <c r="AP40" s="851">
        <v>107942</v>
      </c>
      <c r="AQ40" s="851"/>
      <c r="AR40" s="851"/>
      <c r="AS40" s="851"/>
      <c r="AT40" s="851"/>
      <c r="AU40" s="851">
        <v>0</v>
      </c>
      <c r="AV40" s="851"/>
      <c r="AW40" s="851"/>
      <c r="AX40" s="851"/>
      <c r="AY40" s="851"/>
      <c r="AZ40" s="852">
        <v>0</v>
      </c>
      <c r="BA40" s="852"/>
      <c r="BB40" s="852"/>
      <c r="BC40" s="852"/>
      <c r="BD40" s="852"/>
      <c r="BE40" s="848" t="s">
        <v>419</v>
      </c>
      <c r="BF40" s="848"/>
      <c r="BG40" s="848"/>
      <c r="BH40" s="848"/>
      <c r="BI40" s="849"/>
      <c r="BJ40" s="230"/>
      <c r="BK40" s="230"/>
      <c r="BL40" s="230"/>
      <c r="BM40" s="230"/>
      <c r="BN40" s="230"/>
      <c r="BO40" s="243"/>
      <c r="BP40" s="243"/>
      <c r="BQ40" s="240">
        <v>34</v>
      </c>
      <c r="BR40" s="241"/>
      <c r="BS40" s="788" t="s">
        <v>630</v>
      </c>
      <c r="BT40" s="789" t="s">
        <v>630</v>
      </c>
      <c r="BU40" s="789" t="s">
        <v>630</v>
      </c>
      <c r="BV40" s="789" t="s">
        <v>630</v>
      </c>
      <c r="BW40" s="789" t="s">
        <v>630</v>
      </c>
      <c r="BX40" s="789" t="s">
        <v>630</v>
      </c>
      <c r="BY40" s="789" t="s">
        <v>630</v>
      </c>
      <c r="BZ40" s="789" t="s">
        <v>630</v>
      </c>
      <c r="CA40" s="789" t="s">
        <v>630</v>
      </c>
      <c r="CB40" s="789" t="s">
        <v>630</v>
      </c>
      <c r="CC40" s="789" t="s">
        <v>630</v>
      </c>
      <c r="CD40" s="789" t="s">
        <v>630</v>
      </c>
      <c r="CE40" s="789" t="s">
        <v>630</v>
      </c>
      <c r="CF40" s="789" t="s">
        <v>630</v>
      </c>
      <c r="CG40" s="790" t="s">
        <v>630</v>
      </c>
      <c r="CH40" s="801" t="s">
        <v>576</v>
      </c>
      <c r="CI40" s="802"/>
      <c r="CJ40" s="802"/>
      <c r="CK40" s="802"/>
      <c r="CL40" s="803"/>
      <c r="CM40" s="801" t="s">
        <v>576</v>
      </c>
      <c r="CN40" s="802"/>
      <c r="CO40" s="802"/>
      <c r="CP40" s="802"/>
      <c r="CQ40" s="803"/>
      <c r="CR40" s="801">
        <v>100</v>
      </c>
      <c r="CS40" s="802"/>
      <c r="CT40" s="802"/>
      <c r="CU40" s="802"/>
      <c r="CV40" s="803"/>
      <c r="CW40" s="801" t="s">
        <v>576</v>
      </c>
      <c r="CX40" s="802"/>
      <c r="CY40" s="802"/>
      <c r="CZ40" s="802"/>
      <c r="DA40" s="803"/>
      <c r="DB40" s="801" t="s">
        <v>576</v>
      </c>
      <c r="DC40" s="802"/>
      <c r="DD40" s="802"/>
      <c r="DE40" s="802"/>
      <c r="DF40" s="803"/>
      <c r="DG40" s="801" t="s">
        <v>576</v>
      </c>
      <c r="DH40" s="802"/>
      <c r="DI40" s="802"/>
      <c r="DJ40" s="802"/>
      <c r="DK40" s="803"/>
      <c r="DL40" s="801" t="s">
        <v>576</v>
      </c>
      <c r="DM40" s="802"/>
      <c r="DN40" s="802"/>
      <c r="DO40" s="802"/>
      <c r="DP40" s="803"/>
      <c r="DQ40" s="801"/>
      <c r="DR40" s="802"/>
      <c r="DS40" s="802"/>
      <c r="DT40" s="802"/>
      <c r="DU40" s="803"/>
      <c r="DV40" s="804"/>
      <c r="DW40" s="805"/>
      <c r="DX40" s="805"/>
      <c r="DY40" s="805"/>
      <c r="DZ40" s="806"/>
      <c r="EA40" s="224"/>
    </row>
    <row r="41" spans="1:131" s="225" customFormat="1" ht="26.25" customHeight="1">
      <c r="A41" s="239">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30"/>
      <c r="BK41" s="230"/>
      <c r="BL41" s="230"/>
      <c r="BM41" s="230"/>
      <c r="BN41" s="230"/>
      <c r="BO41" s="243"/>
      <c r="BP41" s="243"/>
      <c r="BQ41" s="240">
        <v>35</v>
      </c>
      <c r="BR41" s="241"/>
      <c r="BS41" s="788" t="s">
        <v>631</v>
      </c>
      <c r="BT41" s="789"/>
      <c r="BU41" s="789"/>
      <c r="BV41" s="789"/>
      <c r="BW41" s="789"/>
      <c r="BX41" s="789"/>
      <c r="BY41" s="789"/>
      <c r="BZ41" s="789"/>
      <c r="CA41" s="789"/>
      <c r="CB41" s="789"/>
      <c r="CC41" s="789"/>
      <c r="CD41" s="789"/>
      <c r="CE41" s="789"/>
      <c r="CF41" s="789"/>
      <c r="CG41" s="790"/>
      <c r="CH41" s="801">
        <v>-23</v>
      </c>
      <c r="CI41" s="802"/>
      <c r="CJ41" s="802"/>
      <c r="CK41" s="802"/>
      <c r="CL41" s="803"/>
      <c r="CM41" s="801">
        <v>481</v>
      </c>
      <c r="CN41" s="802"/>
      <c r="CO41" s="802"/>
      <c r="CP41" s="802"/>
      <c r="CQ41" s="803"/>
      <c r="CR41" s="801">
        <v>100</v>
      </c>
      <c r="CS41" s="802"/>
      <c r="CT41" s="802"/>
      <c r="CU41" s="802"/>
      <c r="CV41" s="803"/>
      <c r="CW41" s="801" t="s">
        <v>576</v>
      </c>
      <c r="CX41" s="802"/>
      <c r="CY41" s="802"/>
      <c r="CZ41" s="802"/>
      <c r="DA41" s="803"/>
      <c r="DB41" s="801" t="s">
        <v>576</v>
      </c>
      <c r="DC41" s="802"/>
      <c r="DD41" s="802"/>
      <c r="DE41" s="802"/>
      <c r="DF41" s="803"/>
      <c r="DG41" s="801" t="s">
        <v>576</v>
      </c>
      <c r="DH41" s="802"/>
      <c r="DI41" s="802"/>
      <c r="DJ41" s="802"/>
      <c r="DK41" s="803"/>
      <c r="DL41" s="801" t="s">
        <v>576</v>
      </c>
      <c r="DM41" s="802"/>
      <c r="DN41" s="802"/>
      <c r="DO41" s="802"/>
      <c r="DP41" s="803"/>
      <c r="DQ41" s="801"/>
      <c r="DR41" s="802"/>
      <c r="DS41" s="802"/>
      <c r="DT41" s="802"/>
      <c r="DU41" s="803"/>
      <c r="DV41" s="804"/>
      <c r="DW41" s="805"/>
      <c r="DX41" s="805"/>
      <c r="DY41" s="805"/>
      <c r="DZ41" s="806"/>
      <c r="EA41" s="224"/>
    </row>
    <row r="42" spans="1:131" s="225" customFormat="1" ht="26.25" customHeight="1">
      <c r="A42" s="239">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30"/>
      <c r="BK42" s="230"/>
      <c r="BL42" s="230"/>
      <c r="BM42" s="230"/>
      <c r="BN42" s="230"/>
      <c r="BO42" s="243"/>
      <c r="BP42" s="243"/>
      <c r="BQ42" s="240">
        <v>36</v>
      </c>
      <c r="BR42" s="241"/>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224"/>
    </row>
    <row r="43" spans="1:131" s="225" customFormat="1" ht="26.25" customHeight="1">
      <c r="A43" s="239">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30"/>
      <c r="BK43" s="230"/>
      <c r="BL43" s="230"/>
      <c r="BM43" s="230"/>
      <c r="BN43" s="230"/>
      <c r="BO43" s="243"/>
      <c r="BP43" s="243"/>
      <c r="BQ43" s="240">
        <v>37</v>
      </c>
      <c r="BR43" s="241"/>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224"/>
    </row>
    <row r="44" spans="1:131" s="225" customFormat="1" ht="26.25" customHeight="1">
      <c r="A44" s="239">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30"/>
      <c r="BK44" s="230"/>
      <c r="BL44" s="230"/>
      <c r="BM44" s="230"/>
      <c r="BN44" s="230"/>
      <c r="BO44" s="243"/>
      <c r="BP44" s="243"/>
      <c r="BQ44" s="240">
        <v>38</v>
      </c>
      <c r="BR44" s="241"/>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224"/>
    </row>
    <row r="45" spans="1:131" s="225" customFormat="1" ht="26.25" customHeight="1">
      <c r="A45" s="239">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30"/>
      <c r="BK45" s="230"/>
      <c r="BL45" s="230"/>
      <c r="BM45" s="230"/>
      <c r="BN45" s="230"/>
      <c r="BO45" s="243"/>
      <c r="BP45" s="243"/>
      <c r="BQ45" s="240">
        <v>39</v>
      </c>
      <c r="BR45" s="241"/>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224"/>
    </row>
    <row r="46" spans="1:131" s="225" customFormat="1" ht="26.25" customHeight="1">
      <c r="A46" s="239">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30"/>
      <c r="BK46" s="230"/>
      <c r="BL46" s="230"/>
      <c r="BM46" s="230"/>
      <c r="BN46" s="230"/>
      <c r="BO46" s="243"/>
      <c r="BP46" s="243"/>
      <c r="BQ46" s="240">
        <v>40</v>
      </c>
      <c r="BR46" s="241"/>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224"/>
    </row>
    <row r="47" spans="1:131" s="225" customFormat="1" ht="26.25" customHeight="1">
      <c r="A47" s="239">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30"/>
      <c r="BK47" s="230"/>
      <c r="BL47" s="230"/>
      <c r="BM47" s="230"/>
      <c r="BN47" s="230"/>
      <c r="BO47" s="243"/>
      <c r="BP47" s="243"/>
      <c r="BQ47" s="240">
        <v>41</v>
      </c>
      <c r="BR47" s="241"/>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224"/>
    </row>
    <row r="48" spans="1:131" s="225" customFormat="1" ht="26.25" customHeight="1">
      <c r="A48" s="239">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30"/>
      <c r="BK48" s="230"/>
      <c r="BL48" s="230"/>
      <c r="BM48" s="230"/>
      <c r="BN48" s="230"/>
      <c r="BO48" s="243"/>
      <c r="BP48" s="243"/>
      <c r="BQ48" s="240">
        <v>42</v>
      </c>
      <c r="BR48" s="241"/>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224"/>
    </row>
    <row r="49" spans="1:131" s="225" customFormat="1" ht="26.25" customHeight="1">
      <c r="A49" s="239">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30"/>
      <c r="BK49" s="230"/>
      <c r="BL49" s="230"/>
      <c r="BM49" s="230"/>
      <c r="BN49" s="230"/>
      <c r="BO49" s="243"/>
      <c r="BP49" s="243"/>
      <c r="BQ49" s="240">
        <v>43</v>
      </c>
      <c r="BR49" s="241"/>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224"/>
    </row>
    <row r="50" spans="1:131" s="225" customFormat="1" ht="26.25" customHeight="1">
      <c r="A50" s="239">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30"/>
      <c r="BK50" s="230"/>
      <c r="BL50" s="230"/>
      <c r="BM50" s="230"/>
      <c r="BN50" s="230"/>
      <c r="BO50" s="243"/>
      <c r="BP50" s="243"/>
      <c r="BQ50" s="240">
        <v>44</v>
      </c>
      <c r="BR50" s="241"/>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224"/>
    </row>
    <row r="51" spans="1:131" s="225" customFormat="1" ht="26.25" customHeight="1">
      <c r="A51" s="239">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30"/>
      <c r="BK51" s="230"/>
      <c r="BL51" s="230"/>
      <c r="BM51" s="230"/>
      <c r="BN51" s="230"/>
      <c r="BO51" s="243"/>
      <c r="BP51" s="243"/>
      <c r="BQ51" s="240">
        <v>45</v>
      </c>
      <c r="BR51" s="241"/>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224"/>
    </row>
    <row r="52" spans="1:131" s="225" customFormat="1" ht="26.25" customHeight="1">
      <c r="A52" s="239">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30"/>
      <c r="BK52" s="230"/>
      <c r="BL52" s="230"/>
      <c r="BM52" s="230"/>
      <c r="BN52" s="230"/>
      <c r="BO52" s="243"/>
      <c r="BP52" s="243"/>
      <c r="BQ52" s="240">
        <v>46</v>
      </c>
      <c r="BR52" s="241"/>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224"/>
    </row>
    <row r="53" spans="1:131" s="225" customFormat="1" ht="26.25" customHeight="1">
      <c r="A53" s="239">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30"/>
      <c r="BK53" s="230"/>
      <c r="BL53" s="230"/>
      <c r="BM53" s="230"/>
      <c r="BN53" s="230"/>
      <c r="BO53" s="243"/>
      <c r="BP53" s="243"/>
      <c r="BQ53" s="240">
        <v>47</v>
      </c>
      <c r="BR53" s="241"/>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224"/>
    </row>
    <row r="54" spans="1:131" s="225" customFormat="1" ht="26.25" customHeight="1">
      <c r="A54" s="239">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30"/>
      <c r="BK54" s="230"/>
      <c r="BL54" s="230"/>
      <c r="BM54" s="230"/>
      <c r="BN54" s="230"/>
      <c r="BO54" s="243"/>
      <c r="BP54" s="243"/>
      <c r="BQ54" s="240">
        <v>48</v>
      </c>
      <c r="BR54" s="241"/>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224"/>
    </row>
    <row r="55" spans="1:131" s="225" customFormat="1" ht="26.25" customHeight="1">
      <c r="A55" s="239">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30"/>
      <c r="BK55" s="230"/>
      <c r="BL55" s="230"/>
      <c r="BM55" s="230"/>
      <c r="BN55" s="230"/>
      <c r="BO55" s="243"/>
      <c r="BP55" s="243"/>
      <c r="BQ55" s="240">
        <v>49</v>
      </c>
      <c r="BR55" s="241"/>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224"/>
    </row>
    <row r="56" spans="1:131" s="225" customFormat="1" ht="26.25" customHeight="1">
      <c r="A56" s="239">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30"/>
      <c r="BK56" s="230"/>
      <c r="BL56" s="230"/>
      <c r="BM56" s="230"/>
      <c r="BN56" s="230"/>
      <c r="BO56" s="243"/>
      <c r="BP56" s="243"/>
      <c r="BQ56" s="240">
        <v>50</v>
      </c>
      <c r="BR56" s="241"/>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224"/>
    </row>
    <row r="57" spans="1:131" s="225" customFormat="1" ht="26.25" customHeight="1">
      <c r="A57" s="239">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30"/>
      <c r="BK57" s="230"/>
      <c r="BL57" s="230"/>
      <c r="BM57" s="230"/>
      <c r="BN57" s="230"/>
      <c r="BO57" s="243"/>
      <c r="BP57" s="243"/>
      <c r="BQ57" s="240">
        <v>51</v>
      </c>
      <c r="BR57" s="241"/>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224"/>
    </row>
    <row r="58" spans="1:131" s="225" customFormat="1" ht="26.25" customHeight="1">
      <c r="A58" s="239">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30"/>
      <c r="BK58" s="230"/>
      <c r="BL58" s="230"/>
      <c r="BM58" s="230"/>
      <c r="BN58" s="230"/>
      <c r="BO58" s="243"/>
      <c r="BP58" s="243"/>
      <c r="BQ58" s="240">
        <v>52</v>
      </c>
      <c r="BR58" s="241"/>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224"/>
    </row>
    <row r="59" spans="1:131" s="225" customFormat="1" ht="26.25" customHeight="1">
      <c r="A59" s="239">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30"/>
      <c r="BK59" s="230"/>
      <c r="BL59" s="230"/>
      <c r="BM59" s="230"/>
      <c r="BN59" s="230"/>
      <c r="BO59" s="243"/>
      <c r="BP59" s="243"/>
      <c r="BQ59" s="240">
        <v>53</v>
      </c>
      <c r="BR59" s="241"/>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224"/>
    </row>
    <row r="60" spans="1:131" s="225" customFormat="1" ht="26.25" customHeight="1">
      <c r="A60" s="239">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30"/>
      <c r="BK60" s="230"/>
      <c r="BL60" s="230"/>
      <c r="BM60" s="230"/>
      <c r="BN60" s="230"/>
      <c r="BO60" s="243"/>
      <c r="BP60" s="243"/>
      <c r="BQ60" s="240">
        <v>54</v>
      </c>
      <c r="BR60" s="241"/>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224"/>
    </row>
    <row r="61" spans="1:131" s="225" customFormat="1" ht="26.25" customHeight="1" thickBot="1">
      <c r="A61" s="239">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30"/>
      <c r="BK61" s="230"/>
      <c r="BL61" s="230"/>
      <c r="BM61" s="230"/>
      <c r="BN61" s="230"/>
      <c r="BO61" s="243"/>
      <c r="BP61" s="243"/>
      <c r="BQ61" s="240">
        <v>55</v>
      </c>
      <c r="BR61" s="241"/>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224"/>
    </row>
    <row r="62" spans="1:131" s="225" customFormat="1" ht="26.25" customHeight="1">
      <c r="A62" s="239">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421</v>
      </c>
      <c r="BK62" s="826"/>
      <c r="BL62" s="826"/>
      <c r="BM62" s="826"/>
      <c r="BN62" s="827"/>
      <c r="BO62" s="243"/>
      <c r="BP62" s="243"/>
      <c r="BQ62" s="240">
        <v>56</v>
      </c>
      <c r="BR62" s="241"/>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224"/>
    </row>
    <row r="63" spans="1:131" s="225" customFormat="1" ht="26.25" customHeight="1" thickBot="1">
      <c r="A63" s="242" t="s">
        <v>389</v>
      </c>
      <c r="B63" s="810" t="s">
        <v>422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36734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176</v>
      </c>
      <c r="BK63" s="870"/>
      <c r="BL63" s="870"/>
      <c r="BM63" s="870"/>
      <c r="BN63" s="871"/>
      <c r="BO63" s="243"/>
      <c r="BP63" s="243"/>
      <c r="BQ63" s="240">
        <v>57</v>
      </c>
      <c r="BR63" s="241"/>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224"/>
    </row>
    <row r="64" spans="1:131" s="225" customFormat="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224"/>
    </row>
    <row r="65" spans="1:131" s="225" customFormat="1" ht="26.25" customHeight="1" thickBot="1">
      <c r="A65" s="230" t="s">
        <v>423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224"/>
    </row>
    <row r="66" spans="1:131" s="225" customFormat="1" ht="26.25" customHeight="1">
      <c r="A66" s="760" t="s">
        <v>424</v>
      </c>
      <c r="B66" s="761"/>
      <c r="C66" s="761"/>
      <c r="D66" s="761"/>
      <c r="E66" s="761"/>
      <c r="F66" s="761"/>
      <c r="G66" s="761"/>
      <c r="H66" s="761"/>
      <c r="I66" s="761"/>
      <c r="J66" s="761"/>
      <c r="K66" s="761"/>
      <c r="L66" s="761"/>
      <c r="M66" s="761"/>
      <c r="N66" s="761"/>
      <c r="O66" s="761"/>
      <c r="P66" s="762"/>
      <c r="Q66" s="737" t="s">
        <v>425</v>
      </c>
      <c r="R66" s="738"/>
      <c r="S66" s="738"/>
      <c r="T66" s="738"/>
      <c r="U66" s="739"/>
      <c r="V66" s="737" t="s">
        <v>426</v>
      </c>
      <c r="W66" s="738"/>
      <c r="X66" s="738"/>
      <c r="Y66" s="738"/>
      <c r="Z66" s="739"/>
      <c r="AA66" s="737" t="s">
        <v>427</v>
      </c>
      <c r="AB66" s="738"/>
      <c r="AC66" s="738"/>
      <c r="AD66" s="738"/>
      <c r="AE66" s="739"/>
      <c r="AF66" s="872" t="s">
        <v>428</v>
      </c>
      <c r="AG66" s="833"/>
      <c r="AH66" s="833"/>
      <c r="AI66" s="833"/>
      <c r="AJ66" s="873"/>
      <c r="AK66" s="737" t="s">
        <v>429</v>
      </c>
      <c r="AL66" s="761"/>
      <c r="AM66" s="761"/>
      <c r="AN66" s="761"/>
      <c r="AO66" s="762"/>
      <c r="AP66" s="737" t="s">
        <v>430</v>
      </c>
      <c r="AQ66" s="738"/>
      <c r="AR66" s="738"/>
      <c r="AS66" s="738"/>
      <c r="AT66" s="739"/>
      <c r="AU66" s="737" t="s">
        <v>431</v>
      </c>
      <c r="AV66" s="738"/>
      <c r="AW66" s="738"/>
      <c r="AX66" s="738"/>
      <c r="AY66" s="739"/>
      <c r="AZ66" s="737" t="s">
        <v>366</v>
      </c>
      <c r="BA66" s="738"/>
      <c r="BB66" s="738"/>
      <c r="BC66" s="738"/>
      <c r="BD66" s="749"/>
      <c r="BE66" s="243"/>
      <c r="BF66" s="243"/>
      <c r="BG66" s="243"/>
      <c r="BH66" s="243"/>
      <c r="BI66" s="243"/>
      <c r="BJ66" s="243"/>
      <c r="BK66" s="243"/>
      <c r="BL66" s="243"/>
      <c r="BM66" s="243"/>
      <c r="BN66" s="243"/>
      <c r="BO66" s="243"/>
      <c r="BP66" s="243"/>
      <c r="BQ66" s="240">
        <v>60</v>
      </c>
      <c r="BR66" s="245"/>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24"/>
    </row>
    <row r="67" spans="1:131" s="225"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43"/>
      <c r="BF67" s="243"/>
      <c r="BG67" s="243"/>
      <c r="BH67" s="243"/>
      <c r="BI67" s="243"/>
      <c r="BJ67" s="243"/>
      <c r="BK67" s="243"/>
      <c r="BL67" s="243"/>
      <c r="BM67" s="243"/>
      <c r="BN67" s="243"/>
      <c r="BO67" s="243"/>
      <c r="BP67" s="243"/>
      <c r="BQ67" s="240">
        <v>61</v>
      </c>
      <c r="BR67" s="245"/>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24"/>
    </row>
    <row r="68" spans="1:131" s="225" customFormat="1" ht="26.25" customHeight="1" thickTop="1">
      <c r="A68" s="236">
        <v>1</v>
      </c>
      <c r="B68" s="889" t="s">
        <v>586</v>
      </c>
      <c r="C68" s="890"/>
      <c r="D68" s="890"/>
      <c r="E68" s="890"/>
      <c r="F68" s="890"/>
      <c r="G68" s="890"/>
      <c r="H68" s="890"/>
      <c r="I68" s="890"/>
      <c r="J68" s="890"/>
      <c r="K68" s="890"/>
      <c r="L68" s="890"/>
      <c r="M68" s="890"/>
      <c r="N68" s="890"/>
      <c r="O68" s="890"/>
      <c r="P68" s="891"/>
      <c r="Q68" s="892">
        <v>155</v>
      </c>
      <c r="R68" s="886"/>
      <c r="S68" s="886"/>
      <c r="T68" s="886"/>
      <c r="U68" s="886"/>
      <c r="V68" s="886">
        <v>134</v>
      </c>
      <c r="W68" s="886"/>
      <c r="X68" s="886"/>
      <c r="Y68" s="886"/>
      <c r="Z68" s="886"/>
      <c r="AA68" s="886">
        <v>21</v>
      </c>
      <c r="AB68" s="886"/>
      <c r="AC68" s="886"/>
      <c r="AD68" s="886"/>
      <c r="AE68" s="886"/>
      <c r="AF68" s="886">
        <v>21</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43"/>
      <c r="BF68" s="243"/>
      <c r="BG68" s="243"/>
      <c r="BH68" s="243"/>
      <c r="BI68" s="243"/>
      <c r="BJ68" s="243"/>
      <c r="BK68" s="243"/>
      <c r="BL68" s="243"/>
      <c r="BM68" s="243"/>
      <c r="BN68" s="243"/>
      <c r="BO68" s="243"/>
      <c r="BP68" s="243"/>
      <c r="BQ68" s="240">
        <v>62</v>
      </c>
      <c r="BR68" s="245"/>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24"/>
    </row>
    <row r="69" spans="1:131" s="225" customFormat="1" ht="26.25" customHeight="1">
      <c r="A69" s="239">
        <v>2</v>
      </c>
      <c r="B69" s="893" t="s">
        <v>587</v>
      </c>
      <c r="C69" s="894"/>
      <c r="D69" s="894"/>
      <c r="E69" s="894"/>
      <c r="F69" s="894"/>
      <c r="G69" s="894"/>
      <c r="H69" s="894"/>
      <c r="I69" s="894"/>
      <c r="J69" s="894"/>
      <c r="K69" s="894"/>
      <c r="L69" s="894"/>
      <c r="M69" s="894"/>
      <c r="N69" s="894"/>
      <c r="O69" s="894"/>
      <c r="P69" s="895"/>
      <c r="Q69" s="896">
        <v>3351</v>
      </c>
      <c r="R69" s="851"/>
      <c r="S69" s="851"/>
      <c r="T69" s="851"/>
      <c r="U69" s="851"/>
      <c r="V69" s="851">
        <v>3351</v>
      </c>
      <c r="W69" s="851"/>
      <c r="X69" s="851"/>
      <c r="Y69" s="851"/>
      <c r="Z69" s="851"/>
      <c r="AA69" s="851">
        <v>0</v>
      </c>
      <c r="AB69" s="851"/>
      <c r="AC69" s="851"/>
      <c r="AD69" s="851"/>
      <c r="AE69" s="851"/>
      <c r="AF69" s="851">
        <v>0</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43"/>
      <c r="BF69" s="243"/>
      <c r="BG69" s="243"/>
      <c r="BH69" s="243"/>
      <c r="BI69" s="243"/>
      <c r="BJ69" s="243"/>
      <c r="BK69" s="243"/>
      <c r="BL69" s="243"/>
      <c r="BM69" s="243"/>
      <c r="BN69" s="243"/>
      <c r="BO69" s="243"/>
      <c r="BP69" s="243"/>
      <c r="BQ69" s="240">
        <v>63</v>
      </c>
      <c r="BR69" s="245"/>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24"/>
    </row>
    <row r="70" spans="1:131" s="225" customFormat="1" ht="26.25" customHeight="1">
      <c r="A70" s="239">
        <v>3</v>
      </c>
      <c r="B70" s="893" t="s">
        <v>588</v>
      </c>
      <c r="C70" s="894"/>
      <c r="D70" s="894"/>
      <c r="E70" s="894"/>
      <c r="F70" s="894"/>
      <c r="G70" s="894"/>
      <c r="H70" s="894"/>
      <c r="I70" s="894"/>
      <c r="J70" s="894"/>
      <c r="K70" s="894"/>
      <c r="L70" s="894"/>
      <c r="M70" s="894"/>
      <c r="N70" s="894"/>
      <c r="O70" s="894"/>
      <c r="P70" s="895"/>
      <c r="Q70" s="896">
        <v>270</v>
      </c>
      <c r="R70" s="851"/>
      <c r="S70" s="851"/>
      <c r="T70" s="851"/>
      <c r="U70" s="851"/>
      <c r="V70" s="851">
        <v>261</v>
      </c>
      <c r="W70" s="851"/>
      <c r="X70" s="851"/>
      <c r="Y70" s="851"/>
      <c r="Z70" s="851"/>
      <c r="AA70" s="851">
        <v>9</v>
      </c>
      <c r="AB70" s="851"/>
      <c r="AC70" s="851"/>
      <c r="AD70" s="851"/>
      <c r="AE70" s="851"/>
      <c r="AF70" s="851">
        <v>9</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43"/>
      <c r="BF70" s="243"/>
      <c r="BG70" s="243"/>
      <c r="BH70" s="243"/>
      <c r="BI70" s="243"/>
      <c r="BJ70" s="243"/>
      <c r="BK70" s="243"/>
      <c r="BL70" s="243"/>
      <c r="BM70" s="243"/>
      <c r="BN70" s="243"/>
      <c r="BO70" s="243"/>
      <c r="BP70" s="243"/>
      <c r="BQ70" s="240">
        <v>64</v>
      </c>
      <c r="BR70" s="245"/>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24"/>
    </row>
    <row r="71" spans="1:131" s="225" customFormat="1" ht="26.25" customHeight="1">
      <c r="A71" s="239">
        <v>4</v>
      </c>
      <c r="B71" s="893" t="s">
        <v>589</v>
      </c>
      <c r="C71" s="894"/>
      <c r="D71" s="894"/>
      <c r="E71" s="894"/>
      <c r="F71" s="894"/>
      <c r="G71" s="894"/>
      <c r="H71" s="894"/>
      <c r="I71" s="894"/>
      <c r="J71" s="894"/>
      <c r="K71" s="894"/>
      <c r="L71" s="894"/>
      <c r="M71" s="894"/>
      <c r="N71" s="894"/>
      <c r="O71" s="894"/>
      <c r="P71" s="895"/>
      <c r="Q71" s="896">
        <v>118</v>
      </c>
      <c r="R71" s="851"/>
      <c r="S71" s="851"/>
      <c r="T71" s="851"/>
      <c r="U71" s="851"/>
      <c r="V71" s="851">
        <v>73</v>
      </c>
      <c r="W71" s="851"/>
      <c r="X71" s="851"/>
      <c r="Y71" s="851"/>
      <c r="Z71" s="851"/>
      <c r="AA71" s="851">
        <v>45</v>
      </c>
      <c r="AB71" s="851"/>
      <c r="AC71" s="851"/>
      <c r="AD71" s="851"/>
      <c r="AE71" s="851"/>
      <c r="AF71" s="851">
        <v>45</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43"/>
      <c r="BF71" s="243"/>
      <c r="BG71" s="243"/>
      <c r="BH71" s="243"/>
      <c r="BI71" s="243"/>
      <c r="BJ71" s="243"/>
      <c r="BK71" s="243"/>
      <c r="BL71" s="243"/>
      <c r="BM71" s="243"/>
      <c r="BN71" s="243"/>
      <c r="BO71" s="243"/>
      <c r="BP71" s="243"/>
      <c r="BQ71" s="240">
        <v>65</v>
      </c>
      <c r="BR71" s="245"/>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24"/>
    </row>
    <row r="72" spans="1:131" s="225" customFormat="1" ht="26.25" customHeight="1">
      <c r="A72" s="239">
        <v>5</v>
      </c>
      <c r="B72" s="893" t="s">
        <v>590</v>
      </c>
      <c r="C72" s="894"/>
      <c r="D72" s="894"/>
      <c r="E72" s="894"/>
      <c r="F72" s="894"/>
      <c r="G72" s="894"/>
      <c r="H72" s="894"/>
      <c r="I72" s="894"/>
      <c r="J72" s="894"/>
      <c r="K72" s="894"/>
      <c r="L72" s="894"/>
      <c r="M72" s="894"/>
      <c r="N72" s="894"/>
      <c r="O72" s="894"/>
      <c r="P72" s="895"/>
      <c r="Q72" s="896">
        <v>315</v>
      </c>
      <c r="R72" s="851"/>
      <c r="S72" s="851"/>
      <c r="T72" s="851"/>
      <c r="U72" s="851"/>
      <c r="V72" s="851">
        <v>258</v>
      </c>
      <c r="W72" s="851"/>
      <c r="X72" s="851"/>
      <c r="Y72" s="851"/>
      <c r="Z72" s="851"/>
      <c r="AA72" s="851">
        <v>57</v>
      </c>
      <c r="AB72" s="851"/>
      <c r="AC72" s="851"/>
      <c r="AD72" s="851"/>
      <c r="AE72" s="851"/>
      <c r="AF72" s="851">
        <v>57</v>
      </c>
      <c r="AG72" s="851"/>
      <c r="AH72" s="851"/>
      <c r="AI72" s="851"/>
      <c r="AJ72" s="851"/>
      <c r="AK72" s="851">
        <v>0</v>
      </c>
      <c r="AL72" s="851"/>
      <c r="AM72" s="851"/>
      <c r="AN72" s="851"/>
      <c r="AO72" s="851"/>
      <c r="AP72" s="851">
        <v>47</v>
      </c>
      <c r="AQ72" s="851"/>
      <c r="AR72" s="851"/>
      <c r="AS72" s="851"/>
      <c r="AT72" s="851"/>
      <c r="AU72" s="851">
        <v>14</v>
      </c>
      <c r="AV72" s="851"/>
      <c r="AW72" s="851"/>
      <c r="AX72" s="851"/>
      <c r="AY72" s="851"/>
      <c r="AZ72" s="897"/>
      <c r="BA72" s="897"/>
      <c r="BB72" s="897"/>
      <c r="BC72" s="897"/>
      <c r="BD72" s="898"/>
      <c r="BE72" s="243"/>
      <c r="BF72" s="243"/>
      <c r="BG72" s="243"/>
      <c r="BH72" s="243"/>
      <c r="BI72" s="243"/>
      <c r="BJ72" s="243"/>
      <c r="BK72" s="243"/>
      <c r="BL72" s="243"/>
      <c r="BM72" s="243"/>
      <c r="BN72" s="243"/>
      <c r="BO72" s="243"/>
      <c r="BP72" s="243"/>
      <c r="BQ72" s="240">
        <v>66</v>
      </c>
      <c r="BR72" s="245"/>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24"/>
    </row>
    <row r="73" spans="1:131" s="225" customFormat="1" ht="26.25" customHeight="1">
      <c r="A73" s="239">
        <v>6</v>
      </c>
      <c r="B73" s="893" t="s">
        <v>591</v>
      </c>
      <c r="C73" s="894"/>
      <c r="D73" s="894"/>
      <c r="E73" s="894"/>
      <c r="F73" s="894"/>
      <c r="G73" s="894"/>
      <c r="H73" s="894"/>
      <c r="I73" s="894"/>
      <c r="J73" s="894"/>
      <c r="K73" s="894"/>
      <c r="L73" s="894"/>
      <c r="M73" s="894"/>
      <c r="N73" s="894"/>
      <c r="O73" s="894"/>
      <c r="P73" s="895"/>
      <c r="Q73" s="896">
        <v>3254</v>
      </c>
      <c r="R73" s="851"/>
      <c r="S73" s="851"/>
      <c r="T73" s="851"/>
      <c r="U73" s="851"/>
      <c r="V73" s="851">
        <v>2946</v>
      </c>
      <c r="W73" s="851"/>
      <c r="X73" s="851"/>
      <c r="Y73" s="851"/>
      <c r="Z73" s="851"/>
      <c r="AA73" s="851">
        <v>308</v>
      </c>
      <c r="AB73" s="851"/>
      <c r="AC73" s="851"/>
      <c r="AD73" s="851"/>
      <c r="AE73" s="851"/>
      <c r="AF73" s="851">
        <v>308</v>
      </c>
      <c r="AG73" s="851"/>
      <c r="AH73" s="851"/>
      <c r="AI73" s="851"/>
      <c r="AJ73" s="851"/>
      <c r="AK73" s="851">
        <v>0</v>
      </c>
      <c r="AL73" s="851"/>
      <c r="AM73" s="851"/>
      <c r="AN73" s="851"/>
      <c r="AO73" s="851"/>
      <c r="AP73" s="851">
        <v>15299</v>
      </c>
      <c r="AQ73" s="851"/>
      <c r="AR73" s="851"/>
      <c r="AS73" s="851"/>
      <c r="AT73" s="851"/>
      <c r="AU73" s="851">
        <v>3932</v>
      </c>
      <c r="AV73" s="851"/>
      <c r="AW73" s="851"/>
      <c r="AX73" s="851"/>
      <c r="AY73" s="851"/>
      <c r="AZ73" s="897"/>
      <c r="BA73" s="897"/>
      <c r="BB73" s="897"/>
      <c r="BC73" s="897"/>
      <c r="BD73" s="898"/>
      <c r="BE73" s="243"/>
      <c r="BF73" s="243"/>
      <c r="BG73" s="243"/>
      <c r="BH73" s="243"/>
      <c r="BI73" s="243"/>
      <c r="BJ73" s="243"/>
      <c r="BK73" s="243"/>
      <c r="BL73" s="243"/>
      <c r="BM73" s="243"/>
      <c r="BN73" s="243"/>
      <c r="BO73" s="243"/>
      <c r="BP73" s="243"/>
      <c r="BQ73" s="240">
        <v>67</v>
      </c>
      <c r="BR73" s="245"/>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24"/>
    </row>
    <row r="74" spans="1:131" s="225" customFormat="1" ht="26.25" customHeight="1">
      <c r="A74" s="239">
        <v>7</v>
      </c>
      <c r="B74" s="893" t="s">
        <v>592</v>
      </c>
      <c r="C74" s="894"/>
      <c r="D74" s="894"/>
      <c r="E74" s="894"/>
      <c r="F74" s="894"/>
      <c r="G74" s="894"/>
      <c r="H74" s="894"/>
      <c r="I74" s="894"/>
      <c r="J74" s="894"/>
      <c r="K74" s="894"/>
      <c r="L74" s="894"/>
      <c r="M74" s="894"/>
      <c r="N74" s="894"/>
      <c r="O74" s="894"/>
      <c r="P74" s="895"/>
      <c r="Q74" s="896">
        <v>10</v>
      </c>
      <c r="R74" s="851"/>
      <c r="S74" s="851"/>
      <c r="T74" s="851"/>
      <c r="U74" s="851"/>
      <c r="V74" s="851">
        <v>8</v>
      </c>
      <c r="W74" s="851"/>
      <c r="X74" s="851"/>
      <c r="Y74" s="851"/>
      <c r="Z74" s="851"/>
      <c r="AA74" s="851">
        <v>2</v>
      </c>
      <c r="AB74" s="851"/>
      <c r="AC74" s="851"/>
      <c r="AD74" s="851"/>
      <c r="AE74" s="851"/>
      <c r="AF74" s="851">
        <v>2</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43"/>
      <c r="BF74" s="243"/>
      <c r="BG74" s="243"/>
      <c r="BH74" s="243"/>
      <c r="BI74" s="243"/>
      <c r="BJ74" s="243"/>
      <c r="BK74" s="243"/>
      <c r="BL74" s="243"/>
      <c r="BM74" s="243"/>
      <c r="BN74" s="243"/>
      <c r="BO74" s="243"/>
      <c r="BP74" s="243"/>
      <c r="BQ74" s="240">
        <v>68</v>
      </c>
      <c r="BR74" s="245"/>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24"/>
    </row>
    <row r="75" spans="1:131" s="225" customFormat="1" ht="26.25" customHeight="1">
      <c r="A75" s="239">
        <v>8</v>
      </c>
      <c r="B75" s="893" t="s">
        <v>593</v>
      </c>
      <c r="C75" s="894"/>
      <c r="D75" s="894"/>
      <c r="E75" s="894"/>
      <c r="F75" s="894"/>
      <c r="G75" s="894"/>
      <c r="H75" s="894"/>
      <c r="I75" s="894"/>
      <c r="J75" s="894"/>
      <c r="K75" s="894"/>
      <c r="L75" s="894"/>
      <c r="M75" s="894"/>
      <c r="N75" s="894"/>
      <c r="O75" s="894"/>
      <c r="P75" s="895"/>
      <c r="Q75" s="899">
        <v>448</v>
      </c>
      <c r="R75" s="900"/>
      <c r="S75" s="900"/>
      <c r="T75" s="900"/>
      <c r="U75" s="850"/>
      <c r="V75" s="901">
        <v>406</v>
      </c>
      <c r="W75" s="900"/>
      <c r="X75" s="900"/>
      <c r="Y75" s="900"/>
      <c r="Z75" s="850"/>
      <c r="AA75" s="901">
        <v>42</v>
      </c>
      <c r="AB75" s="900"/>
      <c r="AC75" s="900"/>
      <c r="AD75" s="900"/>
      <c r="AE75" s="850"/>
      <c r="AF75" s="901">
        <v>42</v>
      </c>
      <c r="AG75" s="900"/>
      <c r="AH75" s="900"/>
      <c r="AI75" s="900"/>
      <c r="AJ75" s="850"/>
      <c r="AK75" s="901">
        <v>53</v>
      </c>
      <c r="AL75" s="900"/>
      <c r="AM75" s="900"/>
      <c r="AN75" s="900"/>
      <c r="AO75" s="850"/>
      <c r="AP75" s="901">
        <v>0</v>
      </c>
      <c r="AQ75" s="900"/>
      <c r="AR75" s="900"/>
      <c r="AS75" s="900"/>
      <c r="AT75" s="850"/>
      <c r="AU75" s="901">
        <v>0</v>
      </c>
      <c r="AV75" s="900"/>
      <c r="AW75" s="900"/>
      <c r="AX75" s="900"/>
      <c r="AY75" s="850"/>
      <c r="AZ75" s="897"/>
      <c r="BA75" s="897"/>
      <c r="BB75" s="897"/>
      <c r="BC75" s="897"/>
      <c r="BD75" s="898"/>
      <c r="BE75" s="243"/>
      <c r="BF75" s="243"/>
      <c r="BG75" s="243"/>
      <c r="BH75" s="243"/>
      <c r="BI75" s="243"/>
      <c r="BJ75" s="243"/>
      <c r="BK75" s="243"/>
      <c r="BL75" s="243"/>
      <c r="BM75" s="243"/>
      <c r="BN75" s="243"/>
      <c r="BO75" s="243"/>
      <c r="BP75" s="243"/>
      <c r="BQ75" s="240">
        <v>69</v>
      </c>
      <c r="BR75" s="245"/>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24"/>
    </row>
    <row r="76" spans="1:131" s="225" customFormat="1" ht="26.25" customHeight="1">
      <c r="A76" s="239">
        <v>9</v>
      </c>
      <c r="B76" s="893" t="s">
        <v>594</v>
      </c>
      <c r="C76" s="894"/>
      <c r="D76" s="894"/>
      <c r="E76" s="894"/>
      <c r="F76" s="894"/>
      <c r="G76" s="894"/>
      <c r="H76" s="894"/>
      <c r="I76" s="894"/>
      <c r="J76" s="894"/>
      <c r="K76" s="894"/>
      <c r="L76" s="894"/>
      <c r="M76" s="894"/>
      <c r="N76" s="894"/>
      <c r="O76" s="894"/>
      <c r="P76" s="895"/>
      <c r="Q76" s="899">
        <v>11582</v>
      </c>
      <c r="R76" s="900"/>
      <c r="S76" s="900"/>
      <c r="T76" s="900"/>
      <c r="U76" s="850"/>
      <c r="V76" s="901">
        <v>10416</v>
      </c>
      <c r="W76" s="900"/>
      <c r="X76" s="900"/>
      <c r="Y76" s="900"/>
      <c r="Z76" s="850"/>
      <c r="AA76" s="901">
        <v>1166</v>
      </c>
      <c r="AB76" s="900"/>
      <c r="AC76" s="900"/>
      <c r="AD76" s="900"/>
      <c r="AE76" s="850"/>
      <c r="AF76" s="901">
        <v>4952</v>
      </c>
      <c r="AG76" s="900"/>
      <c r="AH76" s="900"/>
      <c r="AI76" s="900"/>
      <c r="AJ76" s="850"/>
      <c r="AK76" s="901">
        <v>131</v>
      </c>
      <c r="AL76" s="900"/>
      <c r="AM76" s="900"/>
      <c r="AN76" s="900"/>
      <c r="AO76" s="850"/>
      <c r="AP76" s="901">
        <v>17701</v>
      </c>
      <c r="AQ76" s="900"/>
      <c r="AR76" s="900"/>
      <c r="AS76" s="900"/>
      <c r="AT76" s="850"/>
      <c r="AU76" s="901">
        <v>3</v>
      </c>
      <c r="AV76" s="900"/>
      <c r="AW76" s="900"/>
      <c r="AX76" s="900"/>
      <c r="AY76" s="850"/>
      <c r="AZ76" s="897" t="s">
        <v>585</v>
      </c>
      <c r="BA76" s="897"/>
      <c r="BB76" s="897"/>
      <c r="BC76" s="897"/>
      <c r="BD76" s="898"/>
      <c r="BE76" s="243"/>
      <c r="BF76" s="243"/>
      <c r="BG76" s="243"/>
      <c r="BH76" s="243"/>
      <c r="BI76" s="243"/>
      <c r="BJ76" s="243"/>
      <c r="BK76" s="243"/>
      <c r="BL76" s="243"/>
      <c r="BM76" s="243"/>
      <c r="BN76" s="243"/>
      <c r="BO76" s="243"/>
      <c r="BP76" s="243"/>
      <c r="BQ76" s="240">
        <v>70</v>
      </c>
      <c r="BR76" s="245"/>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24"/>
    </row>
    <row r="77" spans="1:131" s="225" customFormat="1" ht="26.25" customHeight="1">
      <c r="A77" s="239">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43"/>
      <c r="BF77" s="243"/>
      <c r="BG77" s="243"/>
      <c r="BH77" s="243"/>
      <c r="BI77" s="243"/>
      <c r="BJ77" s="243"/>
      <c r="BK77" s="243"/>
      <c r="BL77" s="243"/>
      <c r="BM77" s="243"/>
      <c r="BN77" s="243"/>
      <c r="BO77" s="243"/>
      <c r="BP77" s="243"/>
      <c r="BQ77" s="240">
        <v>71</v>
      </c>
      <c r="BR77" s="245"/>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24"/>
    </row>
    <row r="78" spans="1:131" s="225" customFormat="1" ht="26.25" customHeight="1">
      <c r="A78" s="239">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43"/>
      <c r="BF78" s="243"/>
      <c r="BG78" s="243"/>
      <c r="BH78" s="243"/>
      <c r="BI78" s="243"/>
      <c r="BJ78" s="246"/>
      <c r="BK78" s="246"/>
      <c r="BL78" s="246"/>
      <c r="BM78" s="246"/>
      <c r="BN78" s="246"/>
      <c r="BO78" s="243"/>
      <c r="BP78" s="243"/>
      <c r="BQ78" s="240">
        <v>72</v>
      </c>
      <c r="BR78" s="245"/>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24"/>
    </row>
    <row r="79" spans="1:131" s="225" customFormat="1" ht="26.25" customHeight="1">
      <c r="A79" s="239">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43"/>
      <c r="BF79" s="243"/>
      <c r="BG79" s="243"/>
      <c r="BH79" s="243"/>
      <c r="BI79" s="243"/>
      <c r="BJ79" s="246"/>
      <c r="BK79" s="246"/>
      <c r="BL79" s="246"/>
      <c r="BM79" s="246"/>
      <c r="BN79" s="246"/>
      <c r="BO79" s="243"/>
      <c r="BP79" s="243"/>
      <c r="BQ79" s="240">
        <v>73</v>
      </c>
      <c r="BR79" s="245"/>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24"/>
    </row>
    <row r="80" spans="1:131" s="225" customFormat="1" ht="26.25" customHeight="1">
      <c r="A80" s="239">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43"/>
      <c r="BF80" s="243"/>
      <c r="BG80" s="243"/>
      <c r="BH80" s="243"/>
      <c r="BI80" s="243"/>
      <c r="BJ80" s="243"/>
      <c r="BK80" s="243"/>
      <c r="BL80" s="243"/>
      <c r="BM80" s="243"/>
      <c r="BN80" s="243"/>
      <c r="BO80" s="243"/>
      <c r="BP80" s="243"/>
      <c r="BQ80" s="240">
        <v>74</v>
      </c>
      <c r="BR80" s="245"/>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24"/>
    </row>
    <row r="81" spans="1:131" s="225" customFormat="1" ht="26.25" customHeight="1">
      <c r="A81" s="239">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43"/>
      <c r="BF81" s="243"/>
      <c r="BG81" s="243"/>
      <c r="BH81" s="243"/>
      <c r="BI81" s="243"/>
      <c r="BJ81" s="243"/>
      <c r="BK81" s="243"/>
      <c r="BL81" s="243"/>
      <c r="BM81" s="243"/>
      <c r="BN81" s="243"/>
      <c r="BO81" s="243"/>
      <c r="BP81" s="243"/>
      <c r="BQ81" s="240">
        <v>75</v>
      </c>
      <c r="BR81" s="245"/>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24"/>
    </row>
    <row r="82" spans="1:131" s="225" customFormat="1" ht="26.25" customHeight="1">
      <c r="A82" s="239">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43"/>
      <c r="BF82" s="243"/>
      <c r="BG82" s="243"/>
      <c r="BH82" s="243"/>
      <c r="BI82" s="243"/>
      <c r="BJ82" s="243"/>
      <c r="BK82" s="243"/>
      <c r="BL82" s="243"/>
      <c r="BM82" s="243"/>
      <c r="BN82" s="243"/>
      <c r="BO82" s="243"/>
      <c r="BP82" s="243"/>
      <c r="BQ82" s="240">
        <v>76</v>
      </c>
      <c r="BR82" s="245"/>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24"/>
    </row>
    <row r="83" spans="1:131" s="225" customFormat="1" ht="26.25" customHeight="1">
      <c r="A83" s="239">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43"/>
      <c r="BF83" s="243"/>
      <c r="BG83" s="243"/>
      <c r="BH83" s="243"/>
      <c r="BI83" s="243"/>
      <c r="BJ83" s="243"/>
      <c r="BK83" s="243"/>
      <c r="BL83" s="243"/>
      <c r="BM83" s="243"/>
      <c r="BN83" s="243"/>
      <c r="BO83" s="243"/>
      <c r="BP83" s="243"/>
      <c r="BQ83" s="240">
        <v>77</v>
      </c>
      <c r="BR83" s="245"/>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24"/>
    </row>
    <row r="84" spans="1:131" s="225" customFormat="1" ht="26.25" customHeight="1">
      <c r="A84" s="239">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43"/>
      <c r="BF84" s="243"/>
      <c r="BG84" s="243"/>
      <c r="BH84" s="243"/>
      <c r="BI84" s="243"/>
      <c r="BJ84" s="243"/>
      <c r="BK84" s="243"/>
      <c r="BL84" s="243"/>
      <c r="BM84" s="243"/>
      <c r="BN84" s="243"/>
      <c r="BO84" s="243"/>
      <c r="BP84" s="243"/>
      <c r="BQ84" s="240">
        <v>78</v>
      </c>
      <c r="BR84" s="245"/>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24"/>
    </row>
    <row r="85" spans="1:131" s="225" customFormat="1" ht="26.25" customHeight="1">
      <c r="A85" s="239">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43"/>
      <c r="BF85" s="243"/>
      <c r="BG85" s="243"/>
      <c r="BH85" s="243"/>
      <c r="BI85" s="243"/>
      <c r="BJ85" s="243"/>
      <c r="BK85" s="243"/>
      <c r="BL85" s="243"/>
      <c r="BM85" s="243"/>
      <c r="BN85" s="243"/>
      <c r="BO85" s="243"/>
      <c r="BP85" s="243"/>
      <c r="BQ85" s="240">
        <v>79</v>
      </c>
      <c r="BR85" s="245"/>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24"/>
    </row>
    <row r="86" spans="1:131" s="225" customFormat="1" ht="26.25" customHeight="1">
      <c r="A86" s="239">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43"/>
      <c r="BF86" s="243"/>
      <c r="BG86" s="243"/>
      <c r="BH86" s="243"/>
      <c r="BI86" s="243"/>
      <c r="BJ86" s="243"/>
      <c r="BK86" s="243"/>
      <c r="BL86" s="243"/>
      <c r="BM86" s="243"/>
      <c r="BN86" s="243"/>
      <c r="BO86" s="243"/>
      <c r="BP86" s="243"/>
      <c r="BQ86" s="240">
        <v>80</v>
      </c>
      <c r="BR86" s="245"/>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24"/>
    </row>
    <row r="87" spans="1:131" s="225" customFormat="1" ht="26.25" customHeight="1">
      <c r="A87" s="247">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43"/>
      <c r="BF87" s="243"/>
      <c r="BG87" s="243"/>
      <c r="BH87" s="243"/>
      <c r="BI87" s="243"/>
      <c r="BJ87" s="243"/>
      <c r="BK87" s="243"/>
      <c r="BL87" s="243"/>
      <c r="BM87" s="243"/>
      <c r="BN87" s="243"/>
      <c r="BO87" s="243"/>
      <c r="BP87" s="243"/>
      <c r="BQ87" s="240">
        <v>81</v>
      </c>
      <c r="BR87" s="245"/>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24"/>
    </row>
    <row r="88" spans="1:131" s="225" customFormat="1" ht="26.25" customHeight="1" thickBot="1">
      <c r="A88" s="242" t="s">
        <v>389</v>
      </c>
      <c r="B88" s="810" t="s">
        <v>432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43"/>
      <c r="BF88" s="243"/>
      <c r="BG88" s="243"/>
      <c r="BH88" s="243"/>
      <c r="BI88" s="243"/>
      <c r="BJ88" s="243"/>
      <c r="BK88" s="243"/>
      <c r="BL88" s="243"/>
      <c r="BM88" s="243"/>
      <c r="BN88" s="243"/>
      <c r="BO88" s="243"/>
      <c r="BP88" s="243"/>
      <c r="BQ88" s="240">
        <v>82</v>
      </c>
      <c r="BR88" s="245"/>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24"/>
    </row>
    <row r="89" spans="1:131" s="225" customFormat="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24"/>
    </row>
    <row r="90" spans="1:131" s="225" customFormat="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24"/>
    </row>
    <row r="91" spans="1:131" s="225" customFormat="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24"/>
    </row>
    <row r="92" spans="1:131" s="225" customFormat="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24"/>
    </row>
    <row r="93" spans="1:131" s="225" customFormat="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24"/>
    </row>
    <row r="94" spans="1:131" s="225" customFormat="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24"/>
    </row>
    <row r="95" spans="1:131" s="225" customFormat="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24"/>
    </row>
    <row r="96" spans="1:131" s="225" customFormat="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24"/>
    </row>
    <row r="97" spans="1:131" s="225" customFormat="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24"/>
    </row>
    <row r="98" spans="1:131" s="225" customFormat="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24"/>
    </row>
    <row r="99" spans="1:131" s="225" customFormat="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24"/>
    </row>
    <row r="100" spans="1:131" s="225" customFormat="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24"/>
    </row>
    <row r="101" spans="1:131" s="225" customFormat="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24"/>
    </row>
    <row r="102" spans="1:131" s="225" customFormat="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389</v>
      </c>
      <c r="BR102" s="810" t="s">
        <v>433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18730</v>
      </c>
      <c r="CS102" s="870"/>
      <c r="CT102" s="870"/>
      <c r="CU102" s="870"/>
      <c r="CV102" s="913"/>
      <c r="CW102" s="912">
        <f>SUM(CW7:DA88)</f>
        <v>3268</v>
      </c>
      <c r="CX102" s="870"/>
      <c r="CY102" s="870"/>
      <c r="CZ102" s="870"/>
      <c r="DA102" s="913"/>
      <c r="DB102" s="912">
        <f t="shared" ref="DB102" si="0">SUM(DB7:DF88)</f>
        <v>16915</v>
      </c>
      <c r="DC102" s="870"/>
      <c r="DD102" s="870"/>
      <c r="DE102" s="870"/>
      <c r="DF102" s="913"/>
      <c r="DG102" s="912">
        <f>SUM(DG7:DK88)</f>
        <v>4350</v>
      </c>
      <c r="DH102" s="870"/>
      <c r="DI102" s="870"/>
      <c r="DJ102" s="870"/>
      <c r="DK102" s="913"/>
      <c r="DL102" s="912">
        <f>SUM(DL7:DP88)</f>
        <v>15092</v>
      </c>
      <c r="DM102" s="870"/>
      <c r="DN102" s="870"/>
      <c r="DO102" s="870"/>
      <c r="DP102" s="913"/>
      <c r="DQ102" s="912">
        <f>SUM(DQ7:DU88)</f>
        <v>15688</v>
      </c>
      <c r="DR102" s="870"/>
      <c r="DS102" s="870"/>
      <c r="DT102" s="870"/>
      <c r="DU102" s="913"/>
      <c r="DV102" s="936"/>
      <c r="DW102" s="937"/>
      <c r="DX102" s="937"/>
      <c r="DY102" s="937"/>
      <c r="DZ102" s="938"/>
      <c r="EA102" s="224"/>
    </row>
    <row r="103" spans="1:131" s="225" customFormat="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39" t="s">
        <v>434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24"/>
    </row>
    <row r="104" spans="1:131" s="225" customFormat="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40" t="s">
        <v>435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24"/>
    </row>
    <row r="105" spans="1:131" s="225" customFormat="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c r="A107" s="253" t="s">
        <v>436</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437</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c r="A108" s="941" t="s">
        <v>438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439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24" customFormat="1" ht="26.25" customHeight="1">
      <c r="A109" s="934" t="s">
        <v>440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441</v>
      </c>
      <c r="AB109" s="915"/>
      <c r="AC109" s="915"/>
      <c r="AD109" s="915"/>
      <c r="AE109" s="916"/>
      <c r="AF109" s="914" t="s">
        <v>297</v>
      </c>
      <c r="AG109" s="915"/>
      <c r="AH109" s="915"/>
      <c r="AI109" s="915"/>
      <c r="AJ109" s="916"/>
      <c r="AK109" s="914" t="s">
        <v>296</v>
      </c>
      <c r="AL109" s="915"/>
      <c r="AM109" s="915"/>
      <c r="AN109" s="915"/>
      <c r="AO109" s="916"/>
      <c r="AP109" s="914" t="s">
        <v>442</v>
      </c>
      <c r="AQ109" s="915"/>
      <c r="AR109" s="915"/>
      <c r="AS109" s="915"/>
      <c r="AT109" s="917"/>
      <c r="AU109" s="934" t="s">
        <v>440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441</v>
      </c>
      <c r="BR109" s="915"/>
      <c r="BS109" s="915"/>
      <c r="BT109" s="915"/>
      <c r="BU109" s="916"/>
      <c r="BV109" s="914" t="s">
        <v>297</v>
      </c>
      <c r="BW109" s="915"/>
      <c r="BX109" s="915"/>
      <c r="BY109" s="915"/>
      <c r="BZ109" s="916"/>
      <c r="CA109" s="914" t="s">
        <v>296</v>
      </c>
      <c r="CB109" s="915"/>
      <c r="CC109" s="915"/>
      <c r="CD109" s="915"/>
      <c r="CE109" s="916"/>
      <c r="CF109" s="935" t="s">
        <v>442</v>
      </c>
      <c r="CG109" s="935"/>
      <c r="CH109" s="935"/>
      <c r="CI109" s="935"/>
      <c r="CJ109" s="935"/>
      <c r="CK109" s="914" t="s">
        <v>443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441</v>
      </c>
      <c r="DH109" s="915"/>
      <c r="DI109" s="915"/>
      <c r="DJ109" s="915"/>
      <c r="DK109" s="916"/>
      <c r="DL109" s="914" t="s">
        <v>297</v>
      </c>
      <c r="DM109" s="915"/>
      <c r="DN109" s="915"/>
      <c r="DO109" s="915"/>
      <c r="DP109" s="916"/>
      <c r="DQ109" s="914" t="s">
        <v>296</v>
      </c>
      <c r="DR109" s="915"/>
      <c r="DS109" s="915"/>
      <c r="DT109" s="915"/>
      <c r="DU109" s="916"/>
      <c r="DV109" s="914" t="s">
        <v>442</v>
      </c>
      <c r="DW109" s="915"/>
      <c r="DX109" s="915"/>
      <c r="DY109" s="915"/>
      <c r="DZ109" s="917"/>
    </row>
    <row r="110" spans="1:131" s="224" customFormat="1" ht="26.25" customHeight="1">
      <c r="A110" s="918" t="s">
        <v>444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52783711</v>
      </c>
      <c r="AB110" s="922"/>
      <c r="AC110" s="922"/>
      <c r="AD110" s="922"/>
      <c r="AE110" s="923"/>
      <c r="AF110" s="924">
        <v>53036221</v>
      </c>
      <c r="AG110" s="922"/>
      <c r="AH110" s="922"/>
      <c r="AI110" s="922"/>
      <c r="AJ110" s="923"/>
      <c r="AK110" s="924">
        <v>53911569</v>
      </c>
      <c r="AL110" s="922"/>
      <c r="AM110" s="922"/>
      <c r="AN110" s="922"/>
      <c r="AO110" s="923"/>
      <c r="AP110" s="925">
        <v>15.3</v>
      </c>
      <c r="AQ110" s="926"/>
      <c r="AR110" s="926"/>
      <c r="AS110" s="926"/>
      <c r="AT110" s="927"/>
      <c r="AU110" s="928" t="s">
        <v>67</v>
      </c>
      <c r="AV110" s="929"/>
      <c r="AW110" s="929"/>
      <c r="AX110" s="929"/>
      <c r="AY110" s="929"/>
      <c r="AZ110" s="970" t="s">
        <v>445</v>
      </c>
      <c r="BA110" s="919"/>
      <c r="BB110" s="919"/>
      <c r="BC110" s="919"/>
      <c r="BD110" s="919"/>
      <c r="BE110" s="919"/>
      <c r="BF110" s="919"/>
      <c r="BG110" s="919"/>
      <c r="BH110" s="919"/>
      <c r="BI110" s="919"/>
      <c r="BJ110" s="919"/>
      <c r="BK110" s="919"/>
      <c r="BL110" s="919"/>
      <c r="BM110" s="919"/>
      <c r="BN110" s="919"/>
      <c r="BO110" s="919"/>
      <c r="BP110" s="920"/>
      <c r="BQ110" s="956">
        <v>1415368128</v>
      </c>
      <c r="BR110" s="957"/>
      <c r="BS110" s="957"/>
      <c r="BT110" s="957"/>
      <c r="BU110" s="957"/>
      <c r="BV110" s="957">
        <v>1407427236</v>
      </c>
      <c r="BW110" s="957"/>
      <c r="BX110" s="957"/>
      <c r="BY110" s="957"/>
      <c r="BZ110" s="957"/>
      <c r="CA110" s="957">
        <v>1413133142</v>
      </c>
      <c r="CB110" s="957"/>
      <c r="CC110" s="957"/>
      <c r="CD110" s="957"/>
      <c r="CE110" s="957"/>
      <c r="CF110" s="971">
        <v>401.8</v>
      </c>
      <c r="CG110" s="972"/>
      <c r="CH110" s="972"/>
      <c r="CI110" s="972"/>
      <c r="CJ110" s="972"/>
      <c r="CK110" s="973" t="s">
        <v>446</v>
      </c>
      <c r="CL110" s="974"/>
      <c r="CM110" s="953" t="s">
        <v>447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2835414</v>
      </c>
      <c r="DH110" s="957"/>
      <c r="DI110" s="957"/>
      <c r="DJ110" s="957"/>
      <c r="DK110" s="957"/>
      <c r="DL110" s="957">
        <v>6221161</v>
      </c>
      <c r="DM110" s="957"/>
      <c r="DN110" s="957"/>
      <c r="DO110" s="957"/>
      <c r="DP110" s="957"/>
      <c r="DQ110" s="957">
        <v>10247142</v>
      </c>
      <c r="DR110" s="957"/>
      <c r="DS110" s="957"/>
      <c r="DT110" s="957"/>
      <c r="DU110" s="957"/>
      <c r="DV110" s="958">
        <v>2.9</v>
      </c>
      <c r="DW110" s="958"/>
      <c r="DX110" s="958"/>
      <c r="DY110" s="958"/>
      <c r="DZ110" s="959"/>
    </row>
    <row r="111" spans="1:131" s="224" customFormat="1" ht="26.25" customHeight="1">
      <c r="A111" s="960" t="s">
        <v>448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5812269</v>
      </c>
      <c r="AB111" s="964"/>
      <c r="AC111" s="964"/>
      <c r="AD111" s="964"/>
      <c r="AE111" s="965"/>
      <c r="AF111" s="966">
        <v>4499867</v>
      </c>
      <c r="AG111" s="964"/>
      <c r="AH111" s="964"/>
      <c r="AI111" s="964"/>
      <c r="AJ111" s="965"/>
      <c r="AK111" s="966">
        <v>2773057</v>
      </c>
      <c r="AL111" s="964"/>
      <c r="AM111" s="964"/>
      <c r="AN111" s="964"/>
      <c r="AO111" s="965"/>
      <c r="AP111" s="967">
        <v>0.8</v>
      </c>
      <c r="AQ111" s="968"/>
      <c r="AR111" s="968"/>
      <c r="AS111" s="968"/>
      <c r="AT111" s="969"/>
      <c r="AU111" s="930"/>
      <c r="AV111" s="931"/>
      <c r="AW111" s="931"/>
      <c r="AX111" s="931"/>
      <c r="AY111" s="931"/>
      <c r="AZ111" s="979" t="s">
        <v>449</v>
      </c>
      <c r="BA111" s="980"/>
      <c r="BB111" s="980"/>
      <c r="BC111" s="980"/>
      <c r="BD111" s="980"/>
      <c r="BE111" s="980"/>
      <c r="BF111" s="980"/>
      <c r="BG111" s="980"/>
      <c r="BH111" s="980"/>
      <c r="BI111" s="980"/>
      <c r="BJ111" s="980"/>
      <c r="BK111" s="980"/>
      <c r="BL111" s="980"/>
      <c r="BM111" s="980"/>
      <c r="BN111" s="980"/>
      <c r="BO111" s="980"/>
      <c r="BP111" s="981"/>
      <c r="BQ111" s="949">
        <v>18773960</v>
      </c>
      <c r="BR111" s="950"/>
      <c r="BS111" s="950"/>
      <c r="BT111" s="950"/>
      <c r="BU111" s="950"/>
      <c r="BV111" s="950">
        <v>19336396</v>
      </c>
      <c r="BW111" s="950"/>
      <c r="BX111" s="950"/>
      <c r="BY111" s="950"/>
      <c r="BZ111" s="950"/>
      <c r="CA111" s="950">
        <v>22028417</v>
      </c>
      <c r="CB111" s="950"/>
      <c r="CC111" s="950"/>
      <c r="CD111" s="950"/>
      <c r="CE111" s="950"/>
      <c r="CF111" s="944">
        <v>6.3</v>
      </c>
      <c r="CG111" s="945"/>
      <c r="CH111" s="945"/>
      <c r="CI111" s="945"/>
      <c r="CJ111" s="945"/>
      <c r="CK111" s="975"/>
      <c r="CL111" s="976"/>
      <c r="CM111" s="946" t="s">
        <v>450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176</v>
      </c>
      <c r="DH111" s="950"/>
      <c r="DI111" s="950"/>
      <c r="DJ111" s="950"/>
      <c r="DK111" s="950"/>
      <c r="DL111" s="950" t="s">
        <v>451</v>
      </c>
      <c r="DM111" s="950"/>
      <c r="DN111" s="950"/>
      <c r="DO111" s="950"/>
      <c r="DP111" s="950"/>
      <c r="DQ111" s="950" t="s">
        <v>451</v>
      </c>
      <c r="DR111" s="950"/>
      <c r="DS111" s="950"/>
      <c r="DT111" s="950"/>
      <c r="DU111" s="950"/>
      <c r="DV111" s="951" t="s">
        <v>451</v>
      </c>
      <c r="DW111" s="951"/>
      <c r="DX111" s="951"/>
      <c r="DY111" s="951"/>
      <c r="DZ111" s="952"/>
    </row>
    <row r="112" spans="1:131" s="224" customFormat="1" ht="26.25" customHeight="1">
      <c r="A112" s="982" t="s">
        <v>452</v>
      </c>
      <c r="B112" s="983"/>
      <c r="C112" s="980" t="s">
        <v>453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42877391</v>
      </c>
      <c r="AB112" s="989"/>
      <c r="AC112" s="989"/>
      <c r="AD112" s="989"/>
      <c r="AE112" s="990"/>
      <c r="AF112" s="991">
        <v>43494658</v>
      </c>
      <c r="AG112" s="989"/>
      <c r="AH112" s="989"/>
      <c r="AI112" s="989"/>
      <c r="AJ112" s="990"/>
      <c r="AK112" s="991">
        <v>43099017</v>
      </c>
      <c r="AL112" s="989"/>
      <c r="AM112" s="989"/>
      <c r="AN112" s="989"/>
      <c r="AO112" s="990"/>
      <c r="AP112" s="992">
        <v>12.3</v>
      </c>
      <c r="AQ112" s="993"/>
      <c r="AR112" s="993"/>
      <c r="AS112" s="993"/>
      <c r="AT112" s="994"/>
      <c r="AU112" s="930"/>
      <c r="AV112" s="931"/>
      <c r="AW112" s="931"/>
      <c r="AX112" s="931"/>
      <c r="AY112" s="931"/>
      <c r="AZ112" s="979" t="s">
        <v>454</v>
      </c>
      <c r="BA112" s="980"/>
      <c r="BB112" s="980"/>
      <c r="BC112" s="980"/>
      <c r="BD112" s="980"/>
      <c r="BE112" s="980"/>
      <c r="BF112" s="980"/>
      <c r="BG112" s="980"/>
      <c r="BH112" s="980"/>
      <c r="BI112" s="980"/>
      <c r="BJ112" s="980"/>
      <c r="BK112" s="980"/>
      <c r="BL112" s="980"/>
      <c r="BM112" s="980"/>
      <c r="BN112" s="980"/>
      <c r="BO112" s="980"/>
      <c r="BP112" s="981"/>
      <c r="BQ112" s="949">
        <v>311299754</v>
      </c>
      <c r="BR112" s="950"/>
      <c r="BS112" s="950"/>
      <c r="BT112" s="950"/>
      <c r="BU112" s="950"/>
      <c r="BV112" s="950">
        <v>307050369</v>
      </c>
      <c r="BW112" s="950"/>
      <c r="BX112" s="950"/>
      <c r="BY112" s="950"/>
      <c r="BZ112" s="950"/>
      <c r="CA112" s="950">
        <v>300919059</v>
      </c>
      <c r="CB112" s="950"/>
      <c r="CC112" s="950"/>
      <c r="CD112" s="950"/>
      <c r="CE112" s="950"/>
      <c r="CF112" s="944">
        <v>85.6</v>
      </c>
      <c r="CG112" s="945"/>
      <c r="CH112" s="945"/>
      <c r="CI112" s="945"/>
      <c r="CJ112" s="945"/>
      <c r="CK112" s="975"/>
      <c r="CL112" s="976"/>
      <c r="CM112" s="946" t="s">
        <v>455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451</v>
      </c>
      <c r="DH112" s="950"/>
      <c r="DI112" s="950"/>
      <c r="DJ112" s="950"/>
      <c r="DK112" s="950"/>
      <c r="DL112" s="950" t="s">
        <v>451</v>
      </c>
      <c r="DM112" s="950"/>
      <c r="DN112" s="950"/>
      <c r="DO112" s="950"/>
      <c r="DP112" s="950"/>
      <c r="DQ112" s="950" t="s">
        <v>378</v>
      </c>
      <c r="DR112" s="950"/>
      <c r="DS112" s="950"/>
      <c r="DT112" s="950"/>
      <c r="DU112" s="950"/>
      <c r="DV112" s="951" t="s">
        <v>456</v>
      </c>
      <c r="DW112" s="951"/>
      <c r="DX112" s="951"/>
      <c r="DY112" s="951"/>
      <c r="DZ112" s="952"/>
    </row>
    <row r="113" spans="1:130" s="224" customFormat="1" ht="26.25" customHeight="1">
      <c r="A113" s="984"/>
      <c r="B113" s="985"/>
      <c r="C113" s="980" t="s">
        <v>457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25192611</v>
      </c>
      <c r="AB113" s="964"/>
      <c r="AC113" s="964"/>
      <c r="AD113" s="964"/>
      <c r="AE113" s="965"/>
      <c r="AF113" s="966">
        <v>24939065</v>
      </c>
      <c r="AG113" s="964"/>
      <c r="AH113" s="964"/>
      <c r="AI113" s="964"/>
      <c r="AJ113" s="965"/>
      <c r="AK113" s="966">
        <v>26072828</v>
      </c>
      <c r="AL113" s="964"/>
      <c r="AM113" s="964"/>
      <c r="AN113" s="964"/>
      <c r="AO113" s="965"/>
      <c r="AP113" s="967">
        <v>7.4</v>
      </c>
      <c r="AQ113" s="968"/>
      <c r="AR113" s="968"/>
      <c r="AS113" s="968"/>
      <c r="AT113" s="969"/>
      <c r="AU113" s="930"/>
      <c r="AV113" s="931"/>
      <c r="AW113" s="931"/>
      <c r="AX113" s="931"/>
      <c r="AY113" s="931"/>
      <c r="AZ113" s="979" t="s">
        <v>458</v>
      </c>
      <c r="BA113" s="980"/>
      <c r="BB113" s="980"/>
      <c r="BC113" s="980"/>
      <c r="BD113" s="980"/>
      <c r="BE113" s="980"/>
      <c r="BF113" s="980"/>
      <c r="BG113" s="980"/>
      <c r="BH113" s="980"/>
      <c r="BI113" s="980"/>
      <c r="BJ113" s="980"/>
      <c r="BK113" s="980"/>
      <c r="BL113" s="980"/>
      <c r="BM113" s="980"/>
      <c r="BN113" s="980"/>
      <c r="BO113" s="980"/>
      <c r="BP113" s="981"/>
      <c r="BQ113" s="949">
        <v>3886814</v>
      </c>
      <c r="BR113" s="950"/>
      <c r="BS113" s="950"/>
      <c r="BT113" s="950"/>
      <c r="BU113" s="950"/>
      <c r="BV113" s="950">
        <v>3971262</v>
      </c>
      <c r="BW113" s="950"/>
      <c r="BX113" s="950"/>
      <c r="BY113" s="950"/>
      <c r="BZ113" s="950"/>
      <c r="CA113" s="950">
        <v>3919242</v>
      </c>
      <c r="CB113" s="950"/>
      <c r="CC113" s="950"/>
      <c r="CD113" s="950"/>
      <c r="CE113" s="950"/>
      <c r="CF113" s="944">
        <v>1.1000000000000001</v>
      </c>
      <c r="CG113" s="945"/>
      <c r="CH113" s="945"/>
      <c r="CI113" s="945"/>
      <c r="CJ113" s="945"/>
      <c r="CK113" s="975"/>
      <c r="CL113" s="976"/>
      <c r="CM113" s="946" t="s">
        <v>459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451</v>
      </c>
      <c r="DH113" s="989"/>
      <c r="DI113" s="989"/>
      <c r="DJ113" s="989"/>
      <c r="DK113" s="990"/>
      <c r="DL113" s="991" t="s">
        <v>451</v>
      </c>
      <c r="DM113" s="989"/>
      <c r="DN113" s="989"/>
      <c r="DO113" s="989"/>
      <c r="DP113" s="990"/>
      <c r="DQ113" s="991" t="s">
        <v>176</v>
      </c>
      <c r="DR113" s="989"/>
      <c r="DS113" s="989"/>
      <c r="DT113" s="989"/>
      <c r="DU113" s="990"/>
      <c r="DV113" s="992" t="s">
        <v>378</v>
      </c>
      <c r="DW113" s="993"/>
      <c r="DX113" s="993"/>
      <c r="DY113" s="993"/>
      <c r="DZ113" s="994"/>
    </row>
    <row r="114" spans="1:130" s="224" customFormat="1" ht="26.25" customHeight="1">
      <c r="A114" s="984"/>
      <c r="B114" s="985"/>
      <c r="C114" s="980" t="s">
        <v>460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42406</v>
      </c>
      <c r="AB114" s="989"/>
      <c r="AC114" s="989"/>
      <c r="AD114" s="989"/>
      <c r="AE114" s="990"/>
      <c r="AF114" s="991">
        <v>168915</v>
      </c>
      <c r="AG114" s="989"/>
      <c r="AH114" s="989"/>
      <c r="AI114" s="989"/>
      <c r="AJ114" s="990"/>
      <c r="AK114" s="991">
        <v>69785</v>
      </c>
      <c r="AL114" s="989"/>
      <c r="AM114" s="989"/>
      <c r="AN114" s="989"/>
      <c r="AO114" s="990"/>
      <c r="AP114" s="992">
        <v>0</v>
      </c>
      <c r="AQ114" s="993"/>
      <c r="AR114" s="993"/>
      <c r="AS114" s="993"/>
      <c r="AT114" s="994"/>
      <c r="AU114" s="930"/>
      <c r="AV114" s="931"/>
      <c r="AW114" s="931"/>
      <c r="AX114" s="931"/>
      <c r="AY114" s="931"/>
      <c r="AZ114" s="979" t="s">
        <v>461</v>
      </c>
      <c r="BA114" s="980"/>
      <c r="BB114" s="980"/>
      <c r="BC114" s="980"/>
      <c r="BD114" s="980"/>
      <c r="BE114" s="980"/>
      <c r="BF114" s="980"/>
      <c r="BG114" s="980"/>
      <c r="BH114" s="980"/>
      <c r="BI114" s="980"/>
      <c r="BJ114" s="980"/>
      <c r="BK114" s="980"/>
      <c r="BL114" s="980"/>
      <c r="BM114" s="980"/>
      <c r="BN114" s="980"/>
      <c r="BO114" s="980"/>
      <c r="BP114" s="981"/>
      <c r="BQ114" s="949">
        <v>62213270</v>
      </c>
      <c r="BR114" s="950"/>
      <c r="BS114" s="950"/>
      <c r="BT114" s="950"/>
      <c r="BU114" s="950"/>
      <c r="BV114" s="950">
        <v>60683288</v>
      </c>
      <c r="BW114" s="950"/>
      <c r="BX114" s="950"/>
      <c r="BY114" s="950"/>
      <c r="BZ114" s="950"/>
      <c r="CA114" s="950">
        <v>103136005</v>
      </c>
      <c r="CB114" s="950"/>
      <c r="CC114" s="950"/>
      <c r="CD114" s="950"/>
      <c r="CE114" s="950"/>
      <c r="CF114" s="944">
        <v>29.3</v>
      </c>
      <c r="CG114" s="945"/>
      <c r="CH114" s="945"/>
      <c r="CI114" s="945"/>
      <c r="CJ114" s="945"/>
      <c r="CK114" s="975"/>
      <c r="CL114" s="976"/>
      <c r="CM114" s="946" t="s">
        <v>462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456</v>
      </c>
      <c r="DH114" s="989"/>
      <c r="DI114" s="989"/>
      <c r="DJ114" s="989"/>
      <c r="DK114" s="990"/>
      <c r="DL114" s="991" t="s">
        <v>381</v>
      </c>
      <c r="DM114" s="989"/>
      <c r="DN114" s="989"/>
      <c r="DO114" s="989"/>
      <c r="DP114" s="990"/>
      <c r="DQ114" s="991" t="s">
        <v>451</v>
      </c>
      <c r="DR114" s="989"/>
      <c r="DS114" s="989"/>
      <c r="DT114" s="989"/>
      <c r="DU114" s="990"/>
      <c r="DV114" s="992" t="s">
        <v>378</v>
      </c>
      <c r="DW114" s="993"/>
      <c r="DX114" s="993"/>
      <c r="DY114" s="993"/>
      <c r="DZ114" s="994"/>
    </row>
    <row r="115" spans="1:130" s="224" customFormat="1" ht="26.25" customHeight="1">
      <c r="A115" s="984"/>
      <c r="B115" s="985"/>
      <c r="C115" s="980" t="s">
        <v>463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2684187</v>
      </c>
      <c r="AB115" s="964"/>
      <c r="AC115" s="964"/>
      <c r="AD115" s="964"/>
      <c r="AE115" s="965"/>
      <c r="AF115" s="966">
        <v>2773442</v>
      </c>
      <c r="AG115" s="964"/>
      <c r="AH115" s="964"/>
      <c r="AI115" s="964"/>
      <c r="AJ115" s="965"/>
      <c r="AK115" s="966">
        <v>2897161</v>
      </c>
      <c r="AL115" s="964"/>
      <c r="AM115" s="964"/>
      <c r="AN115" s="964"/>
      <c r="AO115" s="965"/>
      <c r="AP115" s="967">
        <v>0.8</v>
      </c>
      <c r="AQ115" s="968"/>
      <c r="AR115" s="968"/>
      <c r="AS115" s="968"/>
      <c r="AT115" s="969"/>
      <c r="AU115" s="930"/>
      <c r="AV115" s="931"/>
      <c r="AW115" s="931"/>
      <c r="AX115" s="931"/>
      <c r="AY115" s="931"/>
      <c r="AZ115" s="979" t="s">
        <v>464</v>
      </c>
      <c r="BA115" s="980"/>
      <c r="BB115" s="980"/>
      <c r="BC115" s="980"/>
      <c r="BD115" s="980"/>
      <c r="BE115" s="980"/>
      <c r="BF115" s="980"/>
      <c r="BG115" s="980"/>
      <c r="BH115" s="980"/>
      <c r="BI115" s="980"/>
      <c r="BJ115" s="980"/>
      <c r="BK115" s="980"/>
      <c r="BL115" s="980"/>
      <c r="BM115" s="980"/>
      <c r="BN115" s="980"/>
      <c r="BO115" s="980"/>
      <c r="BP115" s="981"/>
      <c r="BQ115" s="949">
        <v>24050993</v>
      </c>
      <c r="BR115" s="950"/>
      <c r="BS115" s="950"/>
      <c r="BT115" s="950"/>
      <c r="BU115" s="950"/>
      <c r="BV115" s="950">
        <v>18857695</v>
      </c>
      <c r="BW115" s="950"/>
      <c r="BX115" s="950"/>
      <c r="BY115" s="950"/>
      <c r="BZ115" s="950"/>
      <c r="CA115" s="950">
        <v>17356446</v>
      </c>
      <c r="CB115" s="950"/>
      <c r="CC115" s="950"/>
      <c r="CD115" s="950"/>
      <c r="CE115" s="950"/>
      <c r="CF115" s="944">
        <v>4.9000000000000004</v>
      </c>
      <c r="CG115" s="945"/>
      <c r="CH115" s="945"/>
      <c r="CI115" s="945"/>
      <c r="CJ115" s="945"/>
      <c r="CK115" s="975"/>
      <c r="CL115" s="976"/>
      <c r="CM115" s="979"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4318346</v>
      </c>
      <c r="DH115" s="989"/>
      <c r="DI115" s="989"/>
      <c r="DJ115" s="989"/>
      <c r="DK115" s="990"/>
      <c r="DL115" s="991">
        <v>3297670</v>
      </c>
      <c r="DM115" s="989"/>
      <c r="DN115" s="989"/>
      <c r="DO115" s="989"/>
      <c r="DP115" s="990"/>
      <c r="DQ115" s="991">
        <v>3932947</v>
      </c>
      <c r="DR115" s="989"/>
      <c r="DS115" s="989"/>
      <c r="DT115" s="989"/>
      <c r="DU115" s="990"/>
      <c r="DV115" s="992">
        <v>1.1000000000000001</v>
      </c>
      <c r="DW115" s="993"/>
      <c r="DX115" s="993"/>
      <c r="DY115" s="993"/>
      <c r="DZ115" s="994"/>
    </row>
    <row r="116" spans="1:130" s="224" customFormat="1" ht="26.25" customHeight="1">
      <c r="A116" s="986"/>
      <c r="B116" s="987"/>
      <c r="C116" s="995" t="s">
        <v>466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90960</v>
      </c>
      <c r="AB116" s="989"/>
      <c r="AC116" s="989"/>
      <c r="AD116" s="989"/>
      <c r="AE116" s="990"/>
      <c r="AF116" s="991">
        <v>28838</v>
      </c>
      <c r="AG116" s="989"/>
      <c r="AH116" s="989"/>
      <c r="AI116" s="989"/>
      <c r="AJ116" s="990"/>
      <c r="AK116" s="991">
        <v>10635</v>
      </c>
      <c r="AL116" s="989"/>
      <c r="AM116" s="989"/>
      <c r="AN116" s="989"/>
      <c r="AO116" s="990"/>
      <c r="AP116" s="992">
        <v>0</v>
      </c>
      <c r="AQ116" s="993"/>
      <c r="AR116" s="993"/>
      <c r="AS116" s="993"/>
      <c r="AT116" s="994"/>
      <c r="AU116" s="930"/>
      <c r="AV116" s="931"/>
      <c r="AW116" s="931"/>
      <c r="AX116" s="931"/>
      <c r="AY116" s="931"/>
      <c r="AZ116" s="997" t="s">
        <v>467</v>
      </c>
      <c r="BA116" s="998"/>
      <c r="BB116" s="998"/>
      <c r="BC116" s="998"/>
      <c r="BD116" s="998"/>
      <c r="BE116" s="998"/>
      <c r="BF116" s="998"/>
      <c r="BG116" s="998"/>
      <c r="BH116" s="998"/>
      <c r="BI116" s="998"/>
      <c r="BJ116" s="998"/>
      <c r="BK116" s="998"/>
      <c r="BL116" s="998"/>
      <c r="BM116" s="998"/>
      <c r="BN116" s="998"/>
      <c r="BO116" s="998"/>
      <c r="BP116" s="999"/>
      <c r="BQ116" s="949" t="s">
        <v>378</v>
      </c>
      <c r="BR116" s="950"/>
      <c r="BS116" s="950"/>
      <c r="BT116" s="950"/>
      <c r="BU116" s="950"/>
      <c r="BV116" s="950" t="s">
        <v>451</v>
      </c>
      <c r="BW116" s="950"/>
      <c r="BX116" s="950"/>
      <c r="BY116" s="950"/>
      <c r="BZ116" s="950"/>
      <c r="CA116" s="950" t="s">
        <v>381</v>
      </c>
      <c r="CB116" s="950"/>
      <c r="CC116" s="950"/>
      <c r="CD116" s="950"/>
      <c r="CE116" s="950"/>
      <c r="CF116" s="944" t="s">
        <v>176</v>
      </c>
      <c r="CG116" s="945"/>
      <c r="CH116" s="945"/>
      <c r="CI116" s="945"/>
      <c r="CJ116" s="945"/>
      <c r="CK116" s="975"/>
      <c r="CL116" s="976"/>
      <c r="CM116" s="946" t="s">
        <v>468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451</v>
      </c>
      <c r="DH116" s="989"/>
      <c r="DI116" s="989"/>
      <c r="DJ116" s="989"/>
      <c r="DK116" s="990"/>
      <c r="DL116" s="991" t="s">
        <v>451</v>
      </c>
      <c r="DM116" s="989"/>
      <c r="DN116" s="989"/>
      <c r="DO116" s="989"/>
      <c r="DP116" s="990"/>
      <c r="DQ116" s="991" t="s">
        <v>451</v>
      </c>
      <c r="DR116" s="989"/>
      <c r="DS116" s="989"/>
      <c r="DT116" s="989"/>
      <c r="DU116" s="990"/>
      <c r="DV116" s="992" t="s">
        <v>451</v>
      </c>
      <c r="DW116" s="993"/>
      <c r="DX116" s="993"/>
      <c r="DY116" s="993"/>
      <c r="DZ116" s="994"/>
    </row>
    <row r="117" spans="1:130" s="224" customFormat="1" ht="26.25" customHeight="1">
      <c r="A117" s="934" t="s">
        <v>179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469</v>
      </c>
      <c r="Z117" s="916"/>
      <c r="AA117" s="1006">
        <v>129483535</v>
      </c>
      <c r="AB117" s="1007"/>
      <c r="AC117" s="1007"/>
      <c r="AD117" s="1007"/>
      <c r="AE117" s="1008"/>
      <c r="AF117" s="1009">
        <v>128941006</v>
      </c>
      <c r="AG117" s="1007"/>
      <c r="AH117" s="1007"/>
      <c r="AI117" s="1007"/>
      <c r="AJ117" s="1008"/>
      <c r="AK117" s="1009">
        <v>128834052</v>
      </c>
      <c r="AL117" s="1007"/>
      <c r="AM117" s="1007"/>
      <c r="AN117" s="1007"/>
      <c r="AO117" s="1008"/>
      <c r="AP117" s="1010"/>
      <c r="AQ117" s="1011"/>
      <c r="AR117" s="1011"/>
      <c r="AS117" s="1011"/>
      <c r="AT117" s="1012"/>
      <c r="AU117" s="930"/>
      <c r="AV117" s="931"/>
      <c r="AW117" s="931"/>
      <c r="AX117" s="931"/>
      <c r="AY117" s="931"/>
      <c r="AZ117" s="997" t="s">
        <v>470</v>
      </c>
      <c r="BA117" s="998"/>
      <c r="BB117" s="998"/>
      <c r="BC117" s="998"/>
      <c r="BD117" s="998"/>
      <c r="BE117" s="998"/>
      <c r="BF117" s="998"/>
      <c r="BG117" s="998"/>
      <c r="BH117" s="998"/>
      <c r="BI117" s="998"/>
      <c r="BJ117" s="998"/>
      <c r="BK117" s="998"/>
      <c r="BL117" s="998"/>
      <c r="BM117" s="998"/>
      <c r="BN117" s="998"/>
      <c r="BO117" s="998"/>
      <c r="BP117" s="999"/>
      <c r="BQ117" s="949" t="s">
        <v>176</v>
      </c>
      <c r="BR117" s="950"/>
      <c r="BS117" s="950"/>
      <c r="BT117" s="950"/>
      <c r="BU117" s="950"/>
      <c r="BV117" s="950" t="s">
        <v>176</v>
      </c>
      <c r="BW117" s="950"/>
      <c r="BX117" s="950"/>
      <c r="BY117" s="950"/>
      <c r="BZ117" s="950"/>
      <c r="CA117" s="950" t="s">
        <v>176</v>
      </c>
      <c r="CB117" s="950"/>
      <c r="CC117" s="950"/>
      <c r="CD117" s="950"/>
      <c r="CE117" s="950"/>
      <c r="CF117" s="944" t="s">
        <v>176</v>
      </c>
      <c r="CG117" s="945"/>
      <c r="CH117" s="945"/>
      <c r="CI117" s="945"/>
      <c r="CJ117" s="945"/>
      <c r="CK117" s="975"/>
      <c r="CL117" s="976"/>
      <c r="CM117" s="946" t="s">
        <v>471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176</v>
      </c>
      <c r="DH117" s="989"/>
      <c r="DI117" s="989"/>
      <c r="DJ117" s="989"/>
      <c r="DK117" s="990"/>
      <c r="DL117" s="991" t="s">
        <v>176</v>
      </c>
      <c r="DM117" s="989"/>
      <c r="DN117" s="989"/>
      <c r="DO117" s="989"/>
      <c r="DP117" s="990"/>
      <c r="DQ117" s="991" t="s">
        <v>176</v>
      </c>
      <c r="DR117" s="989"/>
      <c r="DS117" s="989"/>
      <c r="DT117" s="989"/>
      <c r="DU117" s="990"/>
      <c r="DV117" s="992" t="s">
        <v>176</v>
      </c>
      <c r="DW117" s="993"/>
      <c r="DX117" s="993"/>
      <c r="DY117" s="993"/>
      <c r="DZ117" s="994"/>
    </row>
    <row r="118" spans="1:130" s="224" customFormat="1" ht="26.25" customHeight="1">
      <c r="A118" s="934" t="s">
        <v>443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441</v>
      </c>
      <c r="AB118" s="915"/>
      <c r="AC118" s="915"/>
      <c r="AD118" s="915"/>
      <c r="AE118" s="916"/>
      <c r="AF118" s="914" t="s">
        <v>297</v>
      </c>
      <c r="AG118" s="915"/>
      <c r="AH118" s="915"/>
      <c r="AI118" s="915"/>
      <c r="AJ118" s="916"/>
      <c r="AK118" s="914" t="s">
        <v>296</v>
      </c>
      <c r="AL118" s="915"/>
      <c r="AM118" s="915"/>
      <c r="AN118" s="915"/>
      <c r="AO118" s="916"/>
      <c r="AP118" s="1001" t="s">
        <v>442</v>
      </c>
      <c r="AQ118" s="1002"/>
      <c r="AR118" s="1002"/>
      <c r="AS118" s="1002"/>
      <c r="AT118" s="1003"/>
      <c r="AU118" s="930"/>
      <c r="AV118" s="931"/>
      <c r="AW118" s="931"/>
      <c r="AX118" s="931"/>
      <c r="AY118" s="931"/>
      <c r="AZ118" s="1004" t="s">
        <v>472</v>
      </c>
      <c r="BA118" s="995"/>
      <c r="BB118" s="995"/>
      <c r="BC118" s="995"/>
      <c r="BD118" s="995"/>
      <c r="BE118" s="995"/>
      <c r="BF118" s="995"/>
      <c r="BG118" s="995"/>
      <c r="BH118" s="995"/>
      <c r="BI118" s="995"/>
      <c r="BJ118" s="995"/>
      <c r="BK118" s="995"/>
      <c r="BL118" s="995"/>
      <c r="BM118" s="995"/>
      <c r="BN118" s="995"/>
      <c r="BO118" s="995"/>
      <c r="BP118" s="996"/>
      <c r="BQ118" s="1027" t="s">
        <v>176</v>
      </c>
      <c r="BR118" s="1028"/>
      <c r="BS118" s="1028"/>
      <c r="BT118" s="1028"/>
      <c r="BU118" s="1028"/>
      <c r="BV118" s="1028" t="s">
        <v>176</v>
      </c>
      <c r="BW118" s="1028"/>
      <c r="BX118" s="1028"/>
      <c r="BY118" s="1028"/>
      <c r="BZ118" s="1028"/>
      <c r="CA118" s="1028" t="s">
        <v>176</v>
      </c>
      <c r="CB118" s="1028"/>
      <c r="CC118" s="1028"/>
      <c r="CD118" s="1028"/>
      <c r="CE118" s="1028"/>
      <c r="CF118" s="944" t="s">
        <v>176</v>
      </c>
      <c r="CG118" s="945"/>
      <c r="CH118" s="945"/>
      <c r="CI118" s="945"/>
      <c r="CJ118" s="945"/>
      <c r="CK118" s="975"/>
      <c r="CL118" s="976"/>
      <c r="CM118" s="946" t="s">
        <v>473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381</v>
      </c>
      <c r="DH118" s="989"/>
      <c r="DI118" s="989"/>
      <c r="DJ118" s="989"/>
      <c r="DK118" s="990"/>
      <c r="DL118" s="991" t="s">
        <v>176</v>
      </c>
      <c r="DM118" s="989"/>
      <c r="DN118" s="989"/>
      <c r="DO118" s="989"/>
      <c r="DP118" s="990"/>
      <c r="DQ118" s="991" t="s">
        <v>176</v>
      </c>
      <c r="DR118" s="989"/>
      <c r="DS118" s="989"/>
      <c r="DT118" s="989"/>
      <c r="DU118" s="990"/>
      <c r="DV118" s="992" t="s">
        <v>176</v>
      </c>
      <c r="DW118" s="993"/>
      <c r="DX118" s="993"/>
      <c r="DY118" s="993"/>
      <c r="DZ118" s="994"/>
    </row>
    <row r="119" spans="1:130" s="224" customFormat="1" ht="26.25" customHeight="1">
      <c r="A119" s="1088" t="s">
        <v>446</v>
      </c>
      <c r="B119" s="974"/>
      <c r="C119" s="953" t="s">
        <v>447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325885</v>
      </c>
      <c r="AB119" s="922"/>
      <c r="AC119" s="922"/>
      <c r="AD119" s="922"/>
      <c r="AE119" s="923"/>
      <c r="AF119" s="924">
        <v>563614</v>
      </c>
      <c r="AG119" s="922"/>
      <c r="AH119" s="922"/>
      <c r="AI119" s="922"/>
      <c r="AJ119" s="923"/>
      <c r="AK119" s="924">
        <v>798558</v>
      </c>
      <c r="AL119" s="922"/>
      <c r="AM119" s="922"/>
      <c r="AN119" s="922"/>
      <c r="AO119" s="923"/>
      <c r="AP119" s="925">
        <v>0.2</v>
      </c>
      <c r="AQ119" s="926"/>
      <c r="AR119" s="926"/>
      <c r="AS119" s="926"/>
      <c r="AT119" s="927"/>
      <c r="AU119" s="932"/>
      <c r="AV119" s="933"/>
      <c r="AW119" s="933"/>
      <c r="AX119" s="933"/>
      <c r="AY119" s="933"/>
      <c r="AZ119" s="255" t="s">
        <v>179</v>
      </c>
      <c r="BA119" s="255"/>
      <c r="BB119" s="255"/>
      <c r="BC119" s="255"/>
      <c r="BD119" s="255"/>
      <c r="BE119" s="255"/>
      <c r="BF119" s="255"/>
      <c r="BG119" s="255"/>
      <c r="BH119" s="255"/>
      <c r="BI119" s="255"/>
      <c r="BJ119" s="255"/>
      <c r="BK119" s="255"/>
      <c r="BL119" s="255"/>
      <c r="BM119" s="255"/>
      <c r="BN119" s="255"/>
      <c r="BO119" s="1005" t="s">
        <v>474</v>
      </c>
      <c r="BP119" s="1036"/>
      <c r="BQ119" s="1027">
        <v>1835592919</v>
      </c>
      <c r="BR119" s="1028"/>
      <c r="BS119" s="1028"/>
      <c r="BT119" s="1028"/>
      <c r="BU119" s="1028"/>
      <c r="BV119" s="1028">
        <v>1817326246</v>
      </c>
      <c r="BW119" s="1028"/>
      <c r="BX119" s="1028"/>
      <c r="BY119" s="1028"/>
      <c r="BZ119" s="1028"/>
      <c r="CA119" s="1028">
        <v>1860492311</v>
      </c>
      <c r="CB119" s="1028"/>
      <c r="CC119" s="1028"/>
      <c r="CD119" s="1028"/>
      <c r="CE119" s="1028"/>
      <c r="CF119" s="1029"/>
      <c r="CG119" s="1030"/>
      <c r="CH119" s="1030"/>
      <c r="CI119" s="1030"/>
      <c r="CJ119" s="1031"/>
      <c r="CK119" s="977"/>
      <c r="CL119" s="978"/>
      <c r="CM119" s="1032" t="s">
        <v>475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11620200</v>
      </c>
      <c r="DH119" s="1014"/>
      <c r="DI119" s="1014"/>
      <c r="DJ119" s="1014"/>
      <c r="DK119" s="1015"/>
      <c r="DL119" s="1013">
        <v>9817565</v>
      </c>
      <c r="DM119" s="1014"/>
      <c r="DN119" s="1014"/>
      <c r="DO119" s="1014"/>
      <c r="DP119" s="1015"/>
      <c r="DQ119" s="1013">
        <v>7848328</v>
      </c>
      <c r="DR119" s="1014"/>
      <c r="DS119" s="1014"/>
      <c r="DT119" s="1014"/>
      <c r="DU119" s="1015"/>
      <c r="DV119" s="1016">
        <v>2.2000000000000002</v>
      </c>
      <c r="DW119" s="1017"/>
      <c r="DX119" s="1017"/>
      <c r="DY119" s="1017"/>
      <c r="DZ119" s="1018"/>
    </row>
    <row r="120" spans="1:130" s="224" customFormat="1" ht="26.25" customHeight="1">
      <c r="A120" s="1089"/>
      <c r="B120" s="976"/>
      <c r="C120" s="946" t="s">
        <v>450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338990</v>
      </c>
      <c r="AB120" s="989"/>
      <c r="AC120" s="989"/>
      <c r="AD120" s="989"/>
      <c r="AE120" s="990"/>
      <c r="AF120" s="991">
        <v>338990</v>
      </c>
      <c r="AG120" s="989"/>
      <c r="AH120" s="989"/>
      <c r="AI120" s="989"/>
      <c r="AJ120" s="990"/>
      <c r="AK120" s="991">
        <v>338990</v>
      </c>
      <c r="AL120" s="989"/>
      <c r="AM120" s="989"/>
      <c r="AN120" s="989"/>
      <c r="AO120" s="990"/>
      <c r="AP120" s="992">
        <v>0.1</v>
      </c>
      <c r="AQ120" s="993"/>
      <c r="AR120" s="993"/>
      <c r="AS120" s="993"/>
      <c r="AT120" s="994"/>
      <c r="AU120" s="1019" t="s">
        <v>476</v>
      </c>
      <c r="AV120" s="1020"/>
      <c r="AW120" s="1020"/>
      <c r="AX120" s="1020"/>
      <c r="AY120" s="1021"/>
      <c r="AZ120" s="970" t="s">
        <v>477</v>
      </c>
      <c r="BA120" s="919"/>
      <c r="BB120" s="919"/>
      <c r="BC120" s="919"/>
      <c r="BD120" s="919"/>
      <c r="BE120" s="919"/>
      <c r="BF120" s="919"/>
      <c r="BG120" s="919"/>
      <c r="BH120" s="919"/>
      <c r="BI120" s="919"/>
      <c r="BJ120" s="919"/>
      <c r="BK120" s="919"/>
      <c r="BL120" s="919"/>
      <c r="BM120" s="919"/>
      <c r="BN120" s="919"/>
      <c r="BO120" s="919"/>
      <c r="BP120" s="920"/>
      <c r="BQ120" s="956">
        <v>204604929</v>
      </c>
      <c r="BR120" s="957"/>
      <c r="BS120" s="957"/>
      <c r="BT120" s="957"/>
      <c r="BU120" s="957"/>
      <c r="BV120" s="957">
        <v>220727779</v>
      </c>
      <c r="BW120" s="957"/>
      <c r="BX120" s="957"/>
      <c r="BY120" s="957"/>
      <c r="BZ120" s="957"/>
      <c r="CA120" s="957">
        <v>239456486</v>
      </c>
      <c r="CB120" s="957"/>
      <c r="CC120" s="957"/>
      <c r="CD120" s="957"/>
      <c r="CE120" s="957"/>
      <c r="CF120" s="971">
        <v>68.099999999999994</v>
      </c>
      <c r="CG120" s="972"/>
      <c r="CH120" s="972"/>
      <c r="CI120" s="972"/>
      <c r="CJ120" s="972"/>
      <c r="CK120" s="1037" t="s">
        <v>478</v>
      </c>
      <c r="CL120" s="1038"/>
      <c r="CM120" s="1038"/>
      <c r="CN120" s="1038"/>
      <c r="CO120" s="1039"/>
      <c r="CP120" s="1045" t="s">
        <v>479</v>
      </c>
      <c r="CQ120" s="1046"/>
      <c r="CR120" s="1046"/>
      <c r="CS120" s="1046"/>
      <c r="CT120" s="1046"/>
      <c r="CU120" s="1046"/>
      <c r="CV120" s="1046"/>
      <c r="CW120" s="1046"/>
      <c r="CX120" s="1046"/>
      <c r="CY120" s="1046"/>
      <c r="CZ120" s="1046"/>
      <c r="DA120" s="1046"/>
      <c r="DB120" s="1046"/>
      <c r="DC120" s="1046"/>
      <c r="DD120" s="1046"/>
      <c r="DE120" s="1046"/>
      <c r="DF120" s="1047"/>
      <c r="DG120" s="956">
        <v>196182649</v>
      </c>
      <c r="DH120" s="957"/>
      <c r="DI120" s="957"/>
      <c r="DJ120" s="957"/>
      <c r="DK120" s="957"/>
      <c r="DL120" s="957">
        <v>193893511</v>
      </c>
      <c r="DM120" s="957"/>
      <c r="DN120" s="957"/>
      <c r="DO120" s="957"/>
      <c r="DP120" s="957"/>
      <c r="DQ120" s="957">
        <v>189519307</v>
      </c>
      <c r="DR120" s="957"/>
      <c r="DS120" s="957"/>
      <c r="DT120" s="957"/>
      <c r="DU120" s="957"/>
      <c r="DV120" s="958">
        <v>53.9</v>
      </c>
      <c r="DW120" s="958"/>
      <c r="DX120" s="958"/>
      <c r="DY120" s="958"/>
      <c r="DZ120" s="959"/>
    </row>
    <row r="121" spans="1:130" s="224" customFormat="1" ht="26.25" customHeight="1">
      <c r="A121" s="1089"/>
      <c r="B121" s="976"/>
      <c r="C121" s="997" t="s">
        <v>480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176</v>
      </c>
      <c r="AB121" s="989"/>
      <c r="AC121" s="989"/>
      <c r="AD121" s="989"/>
      <c r="AE121" s="990"/>
      <c r="AF121" s="991" t="s">
        <v>176</v>
      </c>
      <c r="AG121" s="989"/>
      <c r="AH121" s="989"/>
      <c r="AI121" s="989"/>
      <c r="AJ121" s="990"/>
      <c r="AK121" s="991" t="s">
        <v>176</v>
      </c>
      <c r="AL121" s="989"/>
      <c r="AM121" s="989"/>
      <c r="AN121" s="989"/>
      <c r="AO121" s="990"/>
      <c r="AP121" s="992" t="s">
        <v>176</v>
      </c>
      <c r="AQ121" s="993"/>
      <c r="AR121" s="993"/>
      <c r="AS121" s="993"/>
      <c r="AT121" s="994"/>
      <c r="AU121" s="1022"/>
      <c r="AV121" s="1023"/>
      <c r="AW121" s="1023"/>
      <c r="AX121" s="1023"/>
      <c r="AY121" s="1024"/>
      <c r="AZ121" s="979" t="s">
        <v>481</v>
      </c>
      <c r="BA121" s="980"/>
      <c r="BB121" s="980"/>
      <c r="BC121" s="980"/>
      <c r="BD121" s="980"/>
      <c r="BE121" s="980"/>
      <c r="BF121" s="980"/>
      <c r="BG121" s="980"/>
      <c r="BH121" s="980"/>
      <c r="BI121" s="980"/>
      <c r="BJ121" s="980"/>
      <c r="BK121" s="980"/>
      <c r="BL121" s="980"/>
      <c r="BM121" s="980"/>
      <c r="BN121" s="980"/>
      <c r="BO121" s="980"/>
      <c r="BP121" s="981"/>
      <c r="BQ121" s="949">
        <v>305580966</v>
      </c>
      <c r="BR121" s="950"/>
      <c r="BS121" s="950"/>
      <c r="BT121" s="950"/>
      <c r="BU121" s="950"/>
      <c r="BV121" s="950">
        <v>299833593</v>
      </c>
      <c r="BW121" s="950"/>
      <c r="BX121" s="950"/>
      <c r="BY121" s="950"/>
      <c r="BZ121" s="950"/>
      <c r="CA121" s="950">
        <v>295295188</v>
      </c>
      <c r="CB121" s="950"/>
      <c r="CC121" s="950"/>
      <c r="CD121" s="950"/>
      <c r="CE121" s="950"/>
      <c r="CF121" s="944">
        <v>84</v>
      </c>
      <c r="CG121" s="945"/>
      <c r="CH121" s="945"/>
      <c r="CI121" s="945"/>
      <c r="CJ121" s="945"/>
      <c r="CK121" s="1040"/>
      <c r="CL121" s="1041"/>
      <c r="CM121" s="1041"/>
      <c r="CN121" s="1041"/>
      <c r="CO121" s="1042"/>
      <c r="CP121" s="1050" t="s">
        <v>482</v>
      </c>
      <c r="CQ121" s="1051"/>
      <c r="CR121" s="1051"/>
      <c r="CS121" s="1051"/>
      <c r="CT121" s="1051"/>
      <c r="CU121" s="1051"/>
      <c r="CV121" s="1051"/>
      <c r="CW121" s="1051"/>
      <c r="CX121" s="1051"/>
      <c r="CY121" s="1051"/>
      <c r="CZ121" s="1051"/>
      <c r="DA121" s="1051"/>
      <c r="DB121" s="1051"/>
      <c r="DC121" s="1051"/>
      <c r="DD121" s="1051"/>
      <c r="DE121" s="1051"/>
      <c r="DF121" s="1052"/>
      <c r="DG121" s="949">
        <v>80681159</v>
      </c>
      <c r="DH121" s="950"/>
      <c r="DI121" s="950"/>
      <c r="DJ121" s="950"/>
      <c r="DK121" s="950"/>
      <c r="DL121" s="950">
        <v>81995852</v>
      </c>
      <c r="DM121" s="950"/>
      <c r="DN121" s="950"/>
      <c r="DO121" s="950"/>
      <c r="DP121" s="950"/>
      <c r="DQ121" s="950">
        <v>86787617</v>
      </c>
      <c r="DR121" s="950"/>
      <c r="DS121" s="950"/>
      <c r="DT121" s="950"/>
      <c r="DU121" s="950"/>
      <c r="DV121" s="951">
        <v>24.7</v>
      </c>
      <c r="DW121" s="951"/>
      <c r="DX121" s="951"/>
      <c r="DY121" s="951"/>
      <c r="DZ121" s="952"/>
    </row>
    <row r="122" spans="1:130" s="224" customFormat="1" ht="26.25" customHeight="1">
      <c r="A122" s="1089"/>
      <c r="B122" s="976"/>
      <c r="C122" s="946" t="s">
        <v>462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176</v>
      </c>
      <c r="AB122" s="989"/>
      <c r="AC122" s="989"/>
      <c r="AD122" s="989"/>
      <c r="AE122" s="990"/>
      <c r="AF122" s="991" t="s">
        <v>176</v>
      </c>
      <c r="AG122" s="989"/>
      <c r="AH122" s="989"/>
      <c r="AI122" s="989"/>
      <c r="AJ122" s="990"/>
      <c r="AK122" s="991" t="s">
        <v>176</v>
      </c>
      <c r="AL122" s="989"/>
      <c r="AM122" s="989"/>
      <c r="AN122" s="989"/>
      <c r="AO122" s="990"/>
      <c r="AP122" s="992" t="s">
        <v>176</v>
      </c>
      <c r="AQ122" s="993"/>
      <c r="AR122" s="993"/>
      <c r="AS122" s="993"/>
      <c r="AT122" s="994"/>
      <c r="AU122" s="1022"/>
      <c r="AV122" s="1023"/>
      <c r="AW122" s="1023"/>
      <c r="AX122" s="1023"/>
      <c r="AY122" s="1024"/>
      <c r="AZ122" s="1004" t="s">
        <v>483</v>
      </c>
      <c r="BA122" s="995"/>
      <c r="BB122" s="995"/>
      <c r="BC122" s="995"/>
      <c r="BD122" s="995"/>
      <c r="BE122" s="995"/>
      <c r="BF122" s="995"/>
      <c r="BG122" s="995"/>
      <c r="BH122" s="995"/>
      <c r="BI122" s="995"/>
      <c r="BJ122" s="995"/>
      <c r="BK122" s="995"/>
      <c r="BL122" s="995"/>
      <c r="BM122" s="995"/>
      <c r="BN122" s="995"/>
      <c r="BO122" s="995"/>
      <c r="BP122" s="996"/>
      <c r="BQ122" s="1027">
        <v>849126720</v>
      </c>
      <c r="BR122" s="1028"/>
      <c r="BS122" s="1028"/>
      <c r="BT122" s="1028"/>
      <c r="BU122" s="1028"/>
      <c r="BV122" s="1028">
        <v>843486263</v>
      </c>
      <c r="BW122" s="1028"/>
      <c r="BX122" s="1028"/>
      <c r="BY122" s="1028"/>
      <c r="BZ122" s="1028"/>
      <c r="CA122" s="1028">
        <v>848786671</v>
      </c>
      <c r="CB122" s="1028"/>
      <c r="CC122" s="1028"/>
      <c r="CD122" s="1028"/>
      <c r="CE122" s="1028"/>
      <c r="CF122" s="1048">
        <v>241.3</v>
      </c>
      <c r="CG122" s="1049"/>
      <c r="CH122" s="1049"/>
      <c r="CI122" s="1049"/>
      <c r="CJ122" s="1049"/>
      <c r="CK122" s="1040"/>
      <c r="CL122" s="1041"/>
      <c r="CM122" s="1041"/>
      <c r="CN122" s="1041"/>
      <c r="CO122" s="1042"/>
      <c r="CP122" s="1050" t="s">
        <v>484</v>
      </c>
      <c r="CQ122" s="1051"/>
      <c r="CR122" s="1051"/>
      <c r="CS122" s="1051"/>
      <c r="CT122" s="1051"/>
      <c r="CU122" s="1051"/>
      <c r="CV122" s="1051"/>
      <c r="CW122" s="1051"/>
      <c r="CX122" s="1051"/>
      <c r="CY122" s="1051"/>
      <c r="CZ122" s="1051"/>
      <c r="DA122" s="1051"/>
      <c r="DB122" s="1051"/>
      <c r="DC122" s="1051"/>
      <c r="DD122" s="1051"/>
      <c r="DE122" s="1051"/>
      <c r="DF122" s="1052"/>
      <c r="DG122" s="949">
        <v>29417156</v>
      </c>
      <c r="DH122" s="950"/>
      <c r="DI122" s="950"/>
      <c r="DJ122" s="950"/>
      <c r="DK122" s="950"/>
      <c r="DL122" s="950">
        <v>26543723</v>
      </c>
      <c r="DM122" s="950"/>
      <c r="DN122" s="950"/>
      <c r="DO122" s="950"/>
      <c r="DP122" s="950"/>
      <c r="DQ122" s="950">
        <v>20341423</v>
      </c>
      <c r="DR122" s="950"/>
      <c r="DS122" s="950"/>
      <c r="DT122" s="950"/>
      <c r="DU122" s="950"/>
      <c r="DV122" s="951">
        <v>5.8</v>
      </c>
      <c r="DW122" s="951"/>
      <c r="DX122" s="951"/>
      <c r="DY122" s="951"/>
      <c r="DZ122" s="952"/>
    </row>
    <row r="123" spans="1:130" s="224" customFormat="1" ht="26.25" customHeight="1">
      <c r="A123" s="1089"/>
      <c r="B123" s="976"/>
      <c r="C123" s="946" t="s">
        <v>468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176</v>
      </c>
      <c r="AB123" s="989"/>
      <c r="AC123" s="989"/>
      <c r="AD123" s="989"/>
      <c r="AE123" s="990"/>
      <c r="AF123" s="991" t="s">
        <v>176</v>
      </c>
      <c r="AG123" s="989"/>
      <c r="AH123" s="989"/>
      <c r="AI123" s="989"/>
      <c r="AJ123" s="990"/>
      <c r="AK123" s="991" t="s">
        <v>176</v>
      </c>
      <c r="AL123" s="989"/>
      <c r="AM123" s="989"/>
      <c r="AN123" s="989"/>
      <c r="AO123" s="990"/>
      <c r="AP123" s="992" t="s">
        <v>176</v>
      </c>
      <c r="AQ123" s="993"/>
      <c r="AR123" s="993"/>
      <c r="AS123" s="993"/>
      <c r="AT123" s="994"/>
      <c r="AU123" s="1025"/>
      <c r="AV123" s="1026"/>
      <c r="AW123" s="1026"/>
      <c r="AX123" s="1026"/>
      <c r="AY123" s="1026"/>
      <c r="AZ123" s="255" t="s">
        <v>179</v>
      </c>
      <c r="BA123" s="255"/>
      <c r="BB123" s="255"/>
      <c r="BC123" s="255"/>
      <c r="BD123" s="255"/>
      <c r="BE123" s="255"/>
      <c r="BF123" s="255"/>
      <c r="BG123" s="255"/>
      <c r="BH123" s="255"/>
      <c r="BI123" s="255"/>
      <c r="BJ123" s="255"/>
      <c r="BK123" s="255"/>
      <c r="BL123" s="255"/>
      <c r="BM123" s="255"/>
      <c r="BN123" s="255"/>
      <c r="BO123" s="1005" t="s">
        <v>485</v>
      </c>
      <c r="BP123" s="1036"/>
      <c r="BQ123" s="1095">
        <v>1359312615</v>
      </c>
      <c r="BR123" s="1096"/>
      <c r="BS123" s="1096"/>
      <c r="BT123" s="1096"/>
      <c r="BU123" s="1096"/>
      <c r="BV123" s="1096">
        <v>1364047635</v>
      </c>
      <c r="BW123" s="1096"/>
      <c r="BX123" s="1096"/>
      <c r="BY123" s="1096"/>
      <c r="BZ123" s="1096"/>
      <c r="CA123" s="1096">
        <v>1383538345</v>
      </c>
      <c r="CB123" s="1096"/>
      <c r="CC123" s="1096"/>
      <c r="CD123" s="1096"/>
      <c r="CE123" s="1096"/>
      <c r="CF123" s="1029"/>
      <c r="CG123" s="1030"/>
      <c r="CH123" s="1030"/>
      <c r="CI123" s="1030"/>
      <c r="CJ123" s="1031"/>
      <c r="CK123" s="1040"/>
      <c r="CL123" s="1041"/>
      <c r="CM123" s="1041"/>
      <c r="CN123" s="1041"/>
      <c r="CO123" s="1042"/>
      <c r="CP123" s="1050" t="s">
        <v>486</v>
      </c>
      <c r="CQ123" s="1051"/>
      <c r="CR123" s="1051"/>
      <c r="CS123" s="1051"/>
      <c r="CT123" s="1051"/>
      <c r="CU123" s="1051"/>
      <c r="CV123" s="1051"/>
      <c r="CW123" s="1051"/>
      <c r="CX123" s="1051"/>
      <c r="CY123" s="1051"/>
      <c r="CZ123" s="1051"/>
      <c r="DA123" s="1051"/>
      <c r="DB123" s="1051"/>
      <c r="DC123" s="1051"/>
      <c r="DD123" s="1051"/>
      <c r="DE123" s="1051"/>
      <c r="DF123" s="1052"/>
      <c r="DG123" s="988">
        <v>2585168</v>
      </c>
      <c r="DH123" s="989"/>
      <c r="DI123" s="989"/>
      <c r="DJ123" s="989"/>
      <c r="DK123" s="990"/>
      <c r="DL123" s="991">
        <v>2215136</v>
      </c>
      <c r="DM123" s="989"/>
      <c r="DN123" s="989"/>
      <c r="DO123" s="989"/>
      <c r="DP123" s="990"/>
      <c r="DQ123" s="991">
        <v>1868005</v>
      </c>
      <c r="DR123" s="989"/>
      <c r="DS123" s="989"/>
      <c r="DT123" s="989"/>
      <c r="DU123" s="990"/>
      <c r="DV123" s="992">
        <v>0.5</v>
      </c>
      <c r="DW123" s="993"/>
      <c r="DX123" s="993"/>
      <c r="DY123" s="993"/>
      <c r="DZ123" s="994"/>
    </row>
    <row r="124" spans="1:130" s="224" customFormat="1" ht="26.25" customHeight="1" thickBot="1">
      <c r="A124" s="1089"/>
      <c r="B124" s="976"/>
      <c r="C124" s="946" t="s">
        <v>471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487</v>
      </c>
      <c r="AB124" s="989"/>
      <c r="AC124" s="989"/>
      <c r="AD124" s="989"/>
      <c r="AE124" s="990"/>
      <c r="AF124" s="991" t="s">
        <v>487</v>
      </c>
      <c r="AG124" s="989"/>
      <c r="AH124" s="989"/>
      <c r="AI124" s="989"/>
      <c r="AJ124" s="990"/>
      <c r="AK124" s="991" t="s">
        <v>387</v>
      </c>
      <c r="AL124" s="989"/>
      <c r="AM124" s="989"/>
      <c r="AN124" s="989"/>
      <c r="AO124" s="990"/>
      <c r="AP124" s="992" t="s">
        <v>378</v>
      </c>
      <c r="AQ124" s="993"/>
      <c r="AR124" s="993"/>
      <c r="AS124" s="993"/>
      <c r="AT124" s="994"/>
      <c r="AU124" s="1091" t="s">
        <v>488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162.4</v>
      </c>
      <c r="BR124" s="1058"/>
      <c r="BS124" s="1058"/>
      <c r="BT124" s="1058"/>
      <c r="BU124" s="1058"/>
      <c r="BV124" s="1058">
        <v>152.69999999999999</v>
      </c>
      <c r="BW124" s="1058"/>
      <c r="BX124" s="1058"/>
      <c r="BY124" s="1058"/>
      <c r="BZ124" s="1058"/>
      <c r="CA124" s="1058">
        <v>135.5</v>
      </c>
      <c r="CB124" s="1058"/>
      <c r="CC124" s="1058"/>
      <c r="CD124" s="1058"/>
      <c r="CE124" s="1058"/>
      <c r="CF124" s="1059"/>
      <c r="CG124" s="1060"/>
      <c r="CH124" s="1060"/>
      <c r="CI124" s="1060"/>
      <c r="CJ124" s="1061"/>
      <c r="CK124" s="1043"/>
      <c r="CL124" s="1043"/>
      <c r="CM124" s="1043"/>
      <c r="CN124" s="1043"/>
      <c r="CO124" s="1044"/>
      <c r="CP124" s="1050" t="s">
        <v>489</v>
      </c>
      <c r="CQ124" s="1051"/>
      <c r="CR124" s="1051"/>
      <c r="CS124" s="1051"/>
      <c r="CT124" s="1051"/>
      <c r="CU124" s="1051"/>
      <c r="CV124" s="1051"/>
      <c r="CW124" s="1051"/>
      <c r="CX124" s="1051"/>
      <c r="CY124" s="1051"/>
      <c r="CZ124" s="1051"/>
      <c r="DA124" s="1051"/>
      <c r="DB124" s="1051"/>
      <c r="DC124" s="1051"/>
      <c r="DD124" s="1051"/>
      <c r="DE124" s="1051"/>
      <c r="DF124" s="1052"/>
      <c r="DG124" s="1035">
        <v>2433622</v>
      </c>
      <c r="DH124" s="1014"/>
      <c r="DI124" s="1014"/>
      <c r="DJ124" s="1014"/>
      <c r="DK124" s="1015"/>
      <c r="DL124" s="1013">
        <v>2402147</v>
      </c>
      <c r="DM124" s="1014"/>
      <c r="DN124" s="1014"/>
      <c r="DO124" s="1014"/>
      <c r="DP124" s="1015"/>
      <c r="DQ124" s="1013">
        <v>2402707</v>
      </c>
      <c r="DR124" s="1014"/>
      <c r="DS124" s="1014"/>
      <c r="DT124" s="1014"/>
      <c r="DU124" s="1015"/>
      <c r="DV124" s="1016">
        <v>0.7</v>
      </c>
      <c r="DW124" s="1017"/>
      <c r="DX124" s="1017"/>
      <c r="DY124" s="1017"/>
      <c r="DZ124" s="1018"/>
    </row>
    <row r="125" spans="1:130" s="224" customFormat="1" ht="26.25" customHeight="1">
      <c r="A125" s="1089"/>
      <c r="B125" s="976"/>
      <c r="C125" s="946" t="s">
        <v>473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2019312</v>
      </c>
      <c r="AB125" s="989"/>
      <c r="AC125" s="989"/>
      <c r="AD125" s="989"/>
      <c r="AE125" s="990"/>
      <c r="AF125" s="991">
        <v>1870838</v>
      </c>
      <c r="AG125" s="989"/>
      <c r="AH125" s="989"/>
      <c r="AI125" s="989"/>
      <c r="AJ125" s="990"/>
      <c r="AK125" s="991">
        <v>1759613</v>
      </c>
      <c r="AL125" s="989"/>
      <c r="AM125" s="989"/>
      <c r="AN125" s="989"/>
      <c r="AO125" s="990"/>
      <c r="AP125" s="992">
        <v>0.5</v>
      </c>
      <c r="AQ125" s="993"/>
      <c r="AR125" s="993"/>
      <c r="AS125" s="993"/>
      <c r="AT125" s="994"/>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1053" t="s">
        <v>490</v>
      </c>
      <c r="CL125" s="1038"/>
      <c r="CM125" s="1038"/>
      <c r="CN125" s="1038"/>
      <c r="CO125" s="1039"/>
      <c r="CP125" s="970" t="s">
        <v>491</v>
      </c>
      <c r="CQ125" s="919"/>
      <c r="CR125" s="919"/>
      <c r="CS125" s="919"/>
      <c r="CT125" s="919"/>
      <c r="CU125" s="919"/>
      <c r="CV125" s="919"/>
      <c r="CW125" s="919"/>
      <c r="CX125" s="919"/>
      <c r="CY125" s="919"/>
      <c r="CZ125" s="919"/>
      <c r="DA125" s="919"/>
      <c r="DB125" s="919"/>
      <c r="DC125" s="919"/>
      <c r="DD125" s="919"/>
      <c r="DE125" s="919"/>
      <c r="DF125" s="920"/>
      <c r="DG125" s="956" t="s">
        <v>487</v>
      </c>
      <c r="DH125" s="957"/>
      <c r="DI125" s="957"/>
      <c r="DJ125" s="957"/>
      <c r="DK125" s="957"/>
      <c r="DL125" s="957" t="s">
        <v>378</v>
      </c>
      <c r="DM125" s="957"/>
      <c r="DN125" s="957"/>
      <c r="DO125" s="957"/>
      <c r="DP125" s="957"/>
      <c r="DQ125" s="957" t="s">
        <v>378</v>
      </c>
      <c r="DR125" s="957"/>
      <c r="DS125" s="957"/>
      <c r="DT125" s="957"/>
      <c r="DU125" s="957"/>
      <c r="DV125" s="958" t="s">
        <v>378</v>
      </c>
      <c r="DW125" s="958"/>
      <c r="DX125" s="958"/>
      <c r="DY125" s="958"/>
      <c r="DZ125" s="959"/>
    </row>
    <row r="126" spans="1:130" s="224" customFormat="1" ht="26.25" customHeight="1" thickBot="1">
      <c r="A126" s="1089"/>
      <c r="B126" s="976"/>
      <c r="C126" s="946" t="s">
        <v>475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492</v>
      </c>
      <c r="AB126" s="989"/>
      <c r="AC126" s="989"/>
      <c r="AD126" s="989"/>
      <c r="AE126" s="990"/>
      <c r="AF126" s="991" t="s">
        <v>387</v>
      </c>
      <c r="AG126" s="989"/>
      <c r="AH126" s="989"/>
      <c r="AI126" s="989"/>
      <c r="AJ126" s="990"/>
      <c r="AK126" s="991" t="s">
        <v>378</v>
      </c>
      <c r="AL126" s="989"/>
      <c r="AM126" s="989"/>
      <c r="AN126" s="989"/>
      <c r="AO126" s="990"/>
      <c r="AP126" s="992" t="s">
        <v>385</v>
      </c>
      <c r="AQ126" s="993"/>
      <c r="AR126" s="993"/>
      <c r="AS126" s="993"/>
      <c r="AT126" s="994"/>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1054"/>
      <c r="CL126" s="1041"/>
      <c r="CM126" s="1041"/>
      <c r="CN126" s="1041"/>
      <c r="CO126" s="1042"/>
      <c r="CP126" s="979" t="s">
        <v>493</v>
      </c>
      <c r="CQ126" s="980"/>
      <c r="CR126" s="980"/>
      <c r="CS126" s="980"/>
      <c r="CT126" s="980"/>
      <c r="CU126" s="980"/>
      <c r="CV126" s="980"/>
      <c r="CW126" s="980"/>
      <c r="CX126" s="980"/>
      <c r="CY126" s="980"/>
      <c r="CZ126" s="980"/>
      <c r="DA126" s="980"/>
      <c r="DB126" s="980"/>
      <c r="DC126" s="980"/>
      <c r="DD126" s="980"/>
      <c r="DE126" s="980"/>
      <c r="DF126" s="981"/>
      <c r="DG126" s="949" t="s">
        <v>492</v>
      </c>
      <c r="DH126" s="950"/>
      <c r="DI126" s="950"/>
      <c r="DJ126" s="950"/>
      <c r="DK126" s="950"/>
      <c r="DL126" s="950" t="s">
        <v>378</v>
      </c>
      <c r="DM126" s="950"/>
      <c r="DN126" s="950"/>
      <c r="DO126" s="950"/>
      <c r="DP126" s="950"/>
      <c r="DQ126" s="950" t="s">
        <v>387</v>
      </c>
      <c r="DR126" s="950"/>
      <c r="DS126" s="950"/>
      <c r="DT126" s="950"/>
      <c r="DU126" s="950"/>
      <c r="DV126" s="951" t="s">
        <v>385</v>
      </c>
      <c r="DW126" s="951"/>
      <c r="DX126" s="951"/>
      <c r="DY126" s="951"/>
      <c r="DZ126" s="952"/>
    </row>
    <row r="127" spans="1:130" s="224" customFormat="1" ht="26.25" customHeight="1">
      <c r="A127" s="1090"/>
      <c r="B127" s="978"/>
      <c r="C127" s="1032" t="s">
        <v>494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492</v>
      </c>
      <c r="AB127" s="989"/>
      <c r="AC127" s="989"/>
      <c r="AD127" s="989"/>
      <c r="AE127" s="990"/>
      <c r="AF127" s="991" t="s">
        <v>387</v>
      </c>
      <c r="AG127" s="989"/>
      <c r="AH127" s="989"/>
      <c r="AI127" s="989"/>
      <c r="AJ127" s="990"/>
      <c r="AK127" s="991" t="s">
        <v>378</v>
      </c>
      <c r="AL127" s="989"/>
      <c r="AM127" s="989"/>
      <c r="AN127" s="989"/>
      <c r="AO127" s="990"/>
      <c r="AP127" s="992" t="s">
        <v>176</v>
      </c>
      <c r="AQ127" s="993"/>
      <c r="AR127" s="993"/>
      <c r="AS127" s="993"/>
      <c r="AT127" s="994"/>
      <c r="AU127" s="260"/>
      <c r="AV127" s="260"/>
      <c r="AW127" s="260"/>
      <c r="AX127" s="1062" t="s">
        <v>495</v>
      </c>
      <c r="AY127" s="1063"/>
      <c r="AZ127" s="1063"/>
      <c r="BA127" s="1063"/>
      <c r="BB127" s="1063"/>
      <c r="BC127" s="1063"/>
      <c r="BD127" s="1063"/>
      <c r="BE127" s="1064"/>
      <c r="BF127" s="1065" t="s">
        <v>496</v>
      </c>
      <c r="BG127" s="1063"/>
      <c r="BH127" s="1063"/>
      <c r="BI127" s="1063"/>
      <c r="BJ127" s="1063"/>
      <c r="BK127" s="1063"/>
      <c r="BL127" s="1064"/>
      <c r="BM127" s="1065" t="s">
        <v>497</v>
      </c>
      <c r="BN127" s="1063"/>
      <c r="BO127" s="1063"/>
      <c r="BP127" s="1063"/>
      <c r="BQ127" s="1063"/>
      <c r="BR127" s="1063"/>
      <c r="BS127" s="1064"/>
      <c r="BT127" s="1065" t="s">
        <v>498</v>
      </c>
      <c r="BU127" s="1063"/>
      <c r="BV127" s="1063"/>
      <c r="BW127" s="1063"/>
      <c r="BX127" s="1063"/>
      <c r="BY127" s="1063"/>
      <c r="BZ127" s="1087"/>
      <c r="CA127" s="260"/>
      <c r="CB127" s="260"/>
      <c r="CC127" s="260"/>
      <c r="CD127" s="261"/>
      <c r="CE127" s="261"/>
      <c r="CF127" s="261"/>
      <c r="CG127" s="258"/>
      <c r="CH127" s="258"/>
      <c r="CI127" s="258"/>
      <c r="CJ127" s="259"/>
      <c r="CK127" s="1054"/>
      <c r="CL127" s="1041"/>
      <c r="CM127" s="1041"/>
      <c r="CN127" s="1041"/>
      <c r="CO127" s="1042"/>
      <c r="CP127" s="979" t="s">
        <v>499</v>
      </c>
      <c r="CQ127" s="980"/>
      <c r="CR127" s="980"/>
      <c r="CS127" s="980"/>
      <c r="CT127" s="980"/>
      <c r="CU127" s="980"/>
      <c r="CV127" s="980"/>
      <c r="CW127" s="980"/>
      <c r="CX127" s="980"/>
      <c r="CY127" s="980"/>
      <c r="CZ127" s="980"/>
      <c r="DA127" s="980"/>
      <c r="DB127" s="980"/>
      <c r="DC127" s="980"/>
      <c r="DD127" s="980"/>
      <c r="DE127" s="980"/>
      <c r="DF127" s="981"/>
      <c r="DG127" s="949" t="s">
        <v>378</v>
      </c>
      <c r="DH127" s="950"/>
      <c r="DI127" s="950"/>
      <c r="DJ127" s="950"/>
      <c r="DK127" s="950"/>
      <c r="DL127" s="950" t="s">
        <v>378</v>
      </c>
      <c r="DM127" s="950"/>
      <c r="DN127" s="950"/>
      <c r="DO127" s="950"/>
      <c r="DP127" s="950"/>
      <c r="DQ127" s="950" t="s">
        <v>378</v>
      </c>
      <c r="DR127" s="950"/>
      <c r="DS127" s="950"/>
      <c r="DT127" s="950"/>
      <c r="DU127" s="950"/>
      <c r="DV127" s="951" t="s">
        <v>176</v>
      </c>
      <c r="DW127" s="951"/>
      <c r="DX127" s="951"/>
      <c r="DY127" s="951"/>
      <c r="DZ127" s="952"/>
    </row>
    <row r="128" spans="1:130" s="224" customFormat="1" ht="26.25" customHeight="1" thickBot="1">
      <c r="A128" s="1073" t="s">
        <v>500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501</v>
      </c>
      <c r="X128" s="1075"/>
      <c r="Y128" s="1075"/>
      <c r="Z128" s="1076"/>
      <c r="AA128" s="1077">
        <v>28357515</v>
      </c>
      <c r="AB128" s="1078"/>
      <c r="AC128" s="1078"/>
      <c r="AD128" s="1078"/>
      <c r="AE128" s="1079"/>
      <c r="AF128" s="1080">
        <v>29327990</v>
      </c>
      <c r="AG128" s="1078"/>
      <c r="AH128" s="1078"/>
      <c r="AI128" s="1078"/>
      <c r="AJ128" s="1079"/>
      <c r="AK128" s="1080">
        <v>28936996</v>
      </c>
      <c r="AL128" s="1078"/>
      <c r="AM128" s="1078"/>
      <c r="AN128" s="1078"/>
      <c r="AO128" s="1079"/>
      <c r="AP128" s="1081"/>
      <c r="AQ128" s="1082"/>
      <c r="AR128" s="1082"/>
      <c r="AS128" s="1082"/>
      <c r="AT128" s="1083"/>
      <c r="AU128" s="260"/>
      <c r="AV128" s="260"/>
      <c r="AW128" s="260"/>
      <c r="AX128" s="918" t="s">
        <v>502</v>
      </c>
      <c r="AY128" s="919"/>
      <c r="AZ128" s="919"/>
      <c r="BA128" s="919"/>
      <c r="BB128" s="919"/>
      <c r="BC128" s="919"/>
      <c r="BD128" s="919"/>
      <c r="BE128" s="920"/>
      <c r="BF128" s="1084" t="s">
        <v>492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61"/>
      <c r="CB128" s="261"/>
      <c r="CC128" s="261"/>
      <c r="CD128" s="261"/>
      <c r="CE128" s="261"/>
      <c r="CF128" s="261"/>
      <c r="CG128" s="258"/>
      <c r="CH128" s="258"/>
      <c r="CI128" s="258"/>
      <c r="CJ128" s="259"/>
      <c r="CK128" s="1055"/>
      <c r="CL128" s="1056"/>
      <c r="CM128" s="1056"/>
      <c r="CN128" s="1056"/>
      <c r="CO128" s="1057"/>
      <c r="CP128" s="1066" t="s">
        <v>503</v>
      </c>
      <c r="CQ128" s="1067"/>
      <c r="CR128" s="1067"/>
      <c r="CS128" s="1067"/>
      <c r="CT128" s="1067"/>
      <c r="CU128" s="1067"/>
      <c r="CV128" s="1067"/>
      <c r="CW128" s="1067"/>
      <c r="CX128" s="1067"/>
      <c r="CY128" s="1067"/>
      <c r="CZ128" s="1067"/>
      <c r="DA128" s="1067"/>
      <c r="DB128" s="1067"/>
      <c r="DC128" s="1067"/>
      <c r="DD128" s="1067"/>
      <c r="DE128" s="1067"/>
      <c r="DF128" s="1068"/>
      <c r="DG128" s="1069">
        <v>24050993</v>
      </c>
      <c r="DH128" s="1070"/>
      <c r="DI128" s="1070"/>
      <c r="DJ128" s="1070"/>
      <c r="DK128" s="1070"/>
      <c r="DL128" s="1070">
        <v>18857695</v>
      </c>
      <c r="DM128" s="1070"/>
      <c r="DN128" s="1070"/>
      <c r="DO128" s="1070"/>
      <c r="DP128" s="1070"/>
      <c r="DQ128" s="1070">
        <v>17356446</v>
      </c>
      <c r="DR128" s="1070"/>
      <c r="DS128" s="1070"/>
      <c r="DT128" s="1070"/>
      <c r="DU128" s="1070"/>
      <c r="DV128" s="1071">
        <v>4.9000000000000004</v>
      </c>
      <c r="DW128" s="1071"/>
      <c r="DX128" s="1071"/>
      <c r="DY128" s="1071"/>
      <c r="DZ128" s="1072"/>
    </row>
    <row r="129" spans="1:131" s="224" customFormat="1" ht="26.25" customHeight="1">
      <c r="A129" s="960" t="s">
        <v>100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504</v>
      </c>
      <c r="X129" s="1104"/>
      <c r="Y129" s="1104"/>
      <c r="Z129" s="1105"/>
      <c r="AA129" s="988">
        <v>357652638</v>
      </c>
      <c r="AB129" s="989"/>
      <c r="AC129" s="989"/>
      <c r="AD129" s="989"/>
      <c r="AE129" s="990"/>
      <c r="AF129" s="991">
        <v>360350301</v>
      </c>
      <c r="AG129" s="989"/>
      <c r="AH129" s="989"/>
      <c r="AI129" s="989"/>
      <c r="AJ129" s="990"/>
      <c r="AK129" s="991">
        <v>414380729</v>
      </c>
      <c r="AL129" s="989"/>
      <c r="AM129" s="989"/>
      <c r="AN129" s="989"/>
      <c r="AO129" s="990"/>
      <c r="AP129" s="1106"/>
      <c r="AQ129" s="1107"/>
      <c r="AR129" s="1107"/>
      <c r="AS129" s="1107"/>
      <c r="AT129" s="1108"/>
      <c r="AU129" s="262"/>
      <c r="AV129" s="262"/>
      <c r="AW129" s="262"/>
      <c r="AX129" s="1097" t="s">
        <v>505</v>
      </c>
      <c r="AY129" s="980"/>
      <c r="AZ129" s="980"/>
      <c r="BA129" s="980"/>
      <c r="BB129" s="980"/>
      <c r="BC129" s="980"/>
      <c r="BD129" s="980"/>
      <c r="BE129" s="981"/>
      <c r="BF129" s="1098" t="s">
        <v>492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c r="A130" s="960" t="s">
        <v>506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507</v>
      </c>
      <c r="X130" s="1104"/>
      <c r="Y130" s="1104"/>
      <c r="Z130" s="1105"/>
      <c r="AA130" s="988">
        <v>64478486</v>
      </c>
      <c r="AB130" s="989"/>
      <c r="AC130" s="989"/>
      <c r="AD130" s="989"/>
      <c r="AE130" s="990"/>
      <c r="AF130" s="991">
        <v>63603442</v>
      </c>
      <c r="AG130" s="989"/>
      <c r="AH130" s="989"/>
      <c r="AI130" s="989"/>
      <c r="AJ130" s="990"/>
      <c r="AK130" s="991">
        <v>62639990</v>
      </c>
      <c r="AL130" s="989"/>
      <c r="AM130" s="989"/>
      <c r="AN130" s="989"/>
      <c r="AO130" s="990"/>
      <c r="AP130" s="1106"/>
      <c r="AQ130" s="1107"/>
      <c r="AR130" s="1107"/>
      <c r="AS130" s="1107"/>
      <c r="AT130" s="1108"/>
      <c r="AU130" s="262"/>
      <c r="AV130" s="262"/>
      <c r="AW130" s="262"/>
      <c r="AX130" s="1097" t="s">
        <v>508</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509</v>
      </c>
      <c r="X131" s="1142"/>
      <c r="Y131" s="1142"/>
      <c r="Z131" s="1143"/>
      <c r="AA131" s="1035">
        <v>293174152</v>
      </c>
      <c r="AB131" s="1014"/>
      <c r="AC131" s="1014"/>
      <c r="AD131" s="1014"/>
      <c r="AE131" s="1015"/>
      <c r="AF131" s="1013">
        <v>296746859</v>
      </c>
      <c r="AG131" s="1014"/>
      <c r="AH131" s="1014"/>
      <c r="AI131" s="1014"/>
      <c r="AJ131" s="1015"/>
      <c r="AK131" s="1013">
        <v>351740739</v>
      </c>
      <c r="AL131" s="1014"/>
      <c r="AM131" s="1014"/>
      <c r="AN131" s="1014"/>
      <c r="AO131" s="1015"/>
      <c r="AP131" s="1144"/>
      <c r="AQ131" s="1145"/>
      <c r="AR131" s="1145"/>
      <c r="AS131" s="1145"/>
      <c r="AT131" s="1146"/>
      <c r="AU131" s="262"/>
      <c r="AV131" s="262"/>
      <c r="AW131" s="262"/>
      <c r="AX131" s="1116" t="s">
        <v>510</v>
      </c>
      <c r="AY131" s="1067"/>
      <c r="AZ131" s="1067"/>
      <c r="BA131" s="1067"/>
      <c r="BB131" s="1067"/>
      <c r="BC131" s="1067"/>
      <c r="BD131" s="1067"/>
      <c r="BE131" s="1068"/>
      <c r="BF131" s="1117">
        <v>135.5</v>
      </c>
      <c r="BG131" s="1118"/>
      <c r="BH131" s="1118"/>
      <c r="BI131" s="1118"/>
      <c r="BJ131" s="1118"/>
      <c r="BK131" s="1118"/>
      <c r="BL131" s="1119"/>
      <c r="BM131" s="1117">
        <v>400</v>
      </c>
      <c r="BN131" s="1118"/>
      <c r="BO131" s="1118"/>
      <c r="BP131" s="1118"/>
      <c r="BQ131" s="1118"/>
      <c r="BR131" s="1118"/>
      <c r="BS131" s="1119"/>
      <c r="BT131" s="1120"/>
      <c r="BU131" s="1121"/>
      <c r="BV131" s="1121"/>
      <c r="BW131" s="1121"/>
      <c r="BX131" s="1121"/>
      <c r="BY131" s="1121"/>
      <c r="BZ131" s="1122"/>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c r="A132" s="1123" t="s">
        <v>511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512</v>
      </c>
      <c r="W132" s="1127"/>
      <c r="X132" s="1127"/>
      <c r="Y132" s="1127"/>
      <c r="Z132" s="1128"/>
      <c r="AA132" s="1129">
        <v>12.50026078</v>
      </c>
      <c r="AB132" s="1130"/>
      <c r="AC132" s="1130"/>
      <c r="AD132" s="1130"/>
      <c r="AE132" s="1131"/>
      <c r="AF132" s="1132">
        <v>12.134778349999999</v>
      </c>
      <c r="AG132" s="1130"/>
      <c r="AH132" s="1130"/>
      <c r="AI132" s="1130"/>
      <c r="AJ132" s="1131"/>
      <c r="AK132" s="1132">
        <v>10.592195289999999</v>
      </c>
      <c r="AL132" s="1130"/>
      <c r="AM132" s="1130"/>
      <c r="AN132" s="1130"/>
      <c r="AO132" s="1131"/>
      <c r="AP132" s="1029"/>
      <c r="AQ132" s="1030"/>
      <c r="AR132" s="1030"/>
      <c r="AS132" s="1030"/>
      <c r="AT132" s="1133"/>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513</v>
      </c>
      <c r="W133" s="1110"/>
      <c r="X133" s="1110"/>
      <c r="Y133" s="1110"/>
      <c r="Z133" s="1111"/>
      <c r="AA133" s="1112">
        <v>12.4</v>
      </c>
      <c r="AB133" s="1113"/>
      <c r="AC133" s="1113"/>
      <c r="AD133" s="1113"/>
      <c r="AE133" s="1114"/>
      <c r="AF133" s="1112">
        <v>12.2</v>
      </c>
      <c r="AG133" s="1113"/>
      <c r="AH133" s="1113"/>
      <c r="AI133" s="1113"/>
      <c r="AJ133" s="1114"/>
      <c r="AK133" s="1112">
        <v>11.7</v>
      </c>
      <c r="AL133" s="1113"/>
      <c r="AM133" s="1113"/>
      <c r="AN133" s="1113"/>
      <c r="AO133" s="1114"/>
      <c r="AP133" s="1059"/>
      <c r="AQ133" s="1060"/>
      <c r="AR133" s="1060"/>
      <c r="AS133" s="1060"/>
      <c r="AT133" s="111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4" hidden="1">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sheetData>
  <sheetProtection algorithmName="SHA-512" hashValue="T7AnebwX/8Ex+oncTwEPHOT1RznkhSaoEUWfYzUUjw/eyA7yFBuP1ytAQipkKI+HiWZ6FrSPqWG3NzDIw1FODA==" saltValue="31SRbo7GbnBVq66pm697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69" customWidth="1"/>
    <col min="121" max="121" width="0" style="268" hidden="1" customWidth="1"/>
    <col min="122" max="16384" width="9" style="268" hidden="1"/>
  </cols>
  <sheetData>
    <row r="1" spans="1:120" ht="13.2">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8"/>
    </row>
    <row r="17" spans="119:120" ht="13.2">
      <c r="DP17" s="268"/>
    </row>
    <row r="18" spans="119:120" ht="13.2"/>
    <row r="19" spans="119:120" ht="13.2"/>
    <row r="20" spans="119:120" ht="13.2">
      <c r="DO20" s="268"/>
      <c r="DP20" s="268"/>
    </row>
    <row r="21" spans="119:120" ht="13.2">
      <c r="DP21" s="268"/>
    </row>
    <row r="22" spans="119:120" ht="13.2"/>
    <row r="23" spans="119:120" ht="13.2">
      <c r="DO23" s="268"/>
      <c r="DP23" s="268"/>
    </row>
    <row r="24" spans="119:120" ht="13.2">
      <c r="DP24" s="268"/>
    </row>
    <row r="25" spans="119:120" ht="13.2">
      <c r="DP25" s="268"/>
    </row>
    <row r="26" spans="119:120" ht="13.2">
      <c r="DO26" s="268"/>
      <c r="DP26" s="268"/>
    </row>
    <row r="27" spans="119:120" ht="13.2"/>
    <row r="28" spans="119:120" ht="13.2">
      <c r="DO28" s="268"/>
      <c r="DP28" s="268"/>
    </row>
    <row r="29" spans="119:120" ht="13.2">
      <c r="DP29" s="268"/>
    </row>
    <row r="30" spans="119:120" ht="13.2"/>
    <row r="31" spans="119:120" ht="13.2">
      <c r="DO31" s="268"/>
      <c r="DP31" s="268"/>
    </row>
    <row r="32" spans="119:120" ht="13.2"/>
    <row r="33" spans="98:120" ht="13.2">
      <c r="DO33" s="268"/>
      <c r="DP33" s="268"/>
    </row>
    <row r="34" spans="98:120" ht="13.2">
      <c r="DM34" s="268"/>
    </row>
    <row r="35" spans="98:120" ht="13.2">
      <c r="CT35" s="268"/>
      <c r="CU35" s="268"/>
      <c r="CV35" s="268"/>
      <c r="CY35" s="268"/>
      <c r="CZ35" s="268"/>
      <c r="DA35" s="268"/>
      <c r="DD35" s="268"/>
      <c r="DE35" s="268"/>
      <c r="DF35" s="268"/>
      <c r="DI35" s="268"/>
      <c r="DJ35" s="268"/>
      <c r="DK35" s="268"/>
      <c r="DM35" s="268"/>
      <c r="DN35" s="268"/>
      <c r="DO35" s="268"/>
      <c r="DP35" s="268"/>
    </row>
    <row r="36" spans="98:120" ht="13.2"/>
    <row r="37" spans="98:120" ht="13.2">
      <c r="CW37" s="268"/>
      <c r="DB37" s="268"/>
      <c r="DG37" s="268"/>
      <c r="DL37" s="268"/>
      <c r="DP37" s="268"/>
    </row>
    <row r="38" spans="98:120" ht="13.2">
      <c r="CT38" s="268"/>
      <c r="CU38" s="268"/>
      <c r="CV38" s="268"/>
      <c r="CW38" s="268"/>
      <c r="CY38" s="268"/>
      <c r="CZ38" s="268"/>
      <c r="DA38" s="268"/>
      <c r="DB38" s="268"/>
      <c r="DD38" s="268"/>
      <c r="DE38" s="268"/>
      <c r="DF38" s="268"/>
      <c r="DG38" s="268"/>
      <c r="DI38" s="268"/>
      <c r="DJ38" s="268"/>
      <c r="DK38" s="268"/>
      <c r="DL38" s="268"/>
      <c r="DN38" s="268"/>
      <c r="DO38" s="268"/>
      <c r="DP38" s="268"/>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8"/>
      <c r="DO49" s="268"/>
      <c r="DP49" s="268"/>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8"/>
      <c r="CS63" s="268"/>
      <c r="CX63" s="268"/>
      <c r="DC63" s="268"/>
      <c r="DH63" s="268"/>
    </row>
    <row r="64" spans="22:120" ht="13.2">
      <c r="V64" s="268"/>
    </row>
    <row r="65" spans="15:120" ht="13.2">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ht="13.2">
      <c r="Q66" s="268"/>
      <c r="S66" s="268"/>
      <c r="U66" s="268"/>
      <c r="DM66" s="268"/>
    </row>
    <row r="67" spans="15:120" ht="13.2">
      <c r="O67" s="268"/>
      <c r="P67" s="268"/>
      <c r="R67" s="268"/>
      <c r="T67" s="268"/>
      <c r="Y67" s="268"/>
      <c r="CT67" s="268"/>
      <c r="CV67" s="268"/>
      <c r="CW67" s="268"/>
      <c r="CY67" s="268"/>
      <c r="DA67" s="268"/>
      <c r="DB67" s="268"/>
      <c r="DD67" s="268"/>
      <c r="DF67" s="268"/>
      <c r="DG67" s="268"/>
      <c r="DI67" s="268"/>
      <c r="DK67" s="268"/>
      <c r="DL67" s="268"/>
      <c r="DN67" s="268"/>
      <c r="DO67" s="268"/>
      <c r="DP67" s="268"/>
    </row>
    <row r="68" spans="15:120" ht="13.2"/>
    <row r="69" spans="15:120" ht="13.2"/>
    <row r="70" spans="15:120" ht="13.2"/>
    <row r="71" spans="15:120" ht="13.2"/>
    <row r="72" spans="15:120" ht="13.2">
      <c r="DP72" s="268"/>
    </row>
    <row r="73" spans="15:120" ht="13.2">
      <c r="DP73" s="268"/>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8"/>
      <c r="CX96" s="268"/>
      <c r="DC96" s="268"/>
      <c r="DH96" s="268"/>
    </row>
    <row r="97" spans="24:120" ht="13.2">
      <c r="CS97" s="268"/>
      <c r="CX97" s="268"/>
      <c r="DC97" s="268"/>
      <c r="DH97" s="268"/>
      <c r="DP97" s="269" t="s">
        <v>514</v>
      </c>
    </row>
    <row r="98" spans="24:120" ht="13.2" hidden="1">
      <c r="CS98" s="268"/>
      <c r="CX98" s="268"/>
      <c r="DC98" s="268"/>
      <c r="DH98" s="268"/>
    </row>
    <row r="99" spans="24:120" ht="13.2" hidden="1">
      <c r="CS99" s="268"/>
      <c r="CX99" s="268"/>
      <c r="DC99" s="268"/>
      <c r="DH99" s="268"/>
    </row>
    <row r="100" spans="24:120" ht="13.2" hidden="1"/>
    <row r="101" spans="24:120" ht="12" hidden="1" customHeight="1">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c r="CU102" s="268"/>
      <c r="CZ102" s="268"/>
      <c r="DE102" s="268"/>
      <c r="DJ102" s="268"/>
      <c r="DM102" s="268"/>
    </row>
    <row r="103" spans="24:120" ht="13.2" hidden="1">
      <c r="CT103" s="268"/>
      <c r="CV103" s="268"/>
      <c r="CW103" s="268"/>
      <c r="CY103" s="268"/>
      <c r="DA103" s="268"/>
      <c r="DB103" s="268"/>
      <c r="DD103" s="268"/>
      <c r="DF103" s="268"/>
      <c r="DG103" s="268"/>
      <c r="DI103" s="268"/>
      <c r="DK103" s="268"/>
      <c r="DL103" s="268"/>
      <c r="DM103" s="268"/>
      <c r="DN103" s="268"/>
      <c r="DO103" s="268"/>
      <c r="DP103" s="268"/>
    </row>
    <row r="104" spans="24:120" ht="13.2" hidden="1">
      <c r="CV104" s="268"/>
      <c r="CW104" s="268"/>
      <c r="DA104" s="268"/>
      <c r="DB104" s="268"/>
      <c r="DF104" s="268"/>
      <c r="DG104" s="268"/>
      <c r="DK104" s="268"/>
      <c r="DL104" s="268"/>
      <c r="DN104" s="268"/>
      <c r="DO104" s="268"/>
      <c r="DP104" s="268"/>
    </row>
    <row r="105" spans="24:120" ht="12.75" hidden="1" customHeight="1"/>
    <row r="106" spans="24:120" ht="13.2" hidden="1"/>
    <row r="107" spans="24:120" ht="13.2" hidden="1"/>
    <row r="108" spans="24:120" ht="13.2" hidden="1"/>
    <row r="109" spans="24:120" ht="13.2" hidden="1"/>
    <row r="110" spans="24:120" ht="13.2" hidden="1"/>
  </sheetData>
  <sheetProtection algorithmName="SHA-512" hashValue="6RsWkKoXO3qehp7BIEqbFZXMjlua2rIqkDKGJ5OSVZQk+KmpN5un0QW0Pwiga4gXP70nB91MJ5HTnYGJV0zvWw==" saltValue="Sz6Ajf3oBSo/JFJFbW6XW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69" customWidth="1"/>
    <col min="117" max="16384" width="9" style="268" hidden="1"/>
  </cols>
  <sheetData>
    <row r="1" spans="2:116" ht="13.2">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ht="13.2"/>
    <row r="3" spans="2:116" ht="13.2"/>
    <row r="4" spans="2:116" ht="13.2">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ht="13.2">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ht="13.2"/>
    <row r="20" spans="9:116" ht="13.2"/>
    <row r="21" spans="9:116" ht="13.2">
      <c r="DL21" s="268"/>
    </row>
    <row r="22" spans="9:116" ht="13.2">
      <c r="DI22" s="268"/>
      <c r="DJ22" s="268"/>
      <c r="DK22" s="268"/>
      <c r="DL22" s="268"/>
    </row>
    <row r="23" spans="9:116" ht="13.2">
      <c r="CY23" s="268"/>
      <c r="CZ23" s="268"/>
      <c r="DA23" s="268"/>
      <c r="DB23" s="268"/>
      <c r="DC23" s="268"/>
      <c r="DD23" s="268"/>
      <c r="DE23" s="268"/>
      <c r="DF23" s="268"/>
      <c r="DG23" s="268"/>
      <c r="DH23" s="268"/>
      <c r="DI23" s="268"/>
      <c r="DJ23" s="268"/>
      <c r="DK23" s="268"/>
      <c r="DL23" s="268"/>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8"/>
      <c r="DA35" s="268"/>
      <c r="DB35" s="268"/>
      <c r="DC35" s="268"/>
      <c r="DD35" s="268"/>
      <c r="DE35" s="268"/>
      <c r="DF35" s="268"/>
      <c r="DG35" s="268"/>
      <c r="DH35" s="268"/>
      <c r="DI35" s="268"/>
      <c r="DJ35" s="268"/>
      <c r="DK35" s="268"/>
      <c r="DL35" s="268"/>
    </row>
    <row r="36" spans="15:116" ht="13.2"/>
    <row r="37" spans="15:116" ht="13.2">
      <c r="DL37" s="268"/>
    </row>
    <row r="38" spans="15:116" ht="13.2">
      <c r="DI38" s="268"/>
      <c r="DJ38" s="268"/>
      <c r="DK38" s="268"/>
      <c r="DL38" s="268"/>
    </row>
    <row r="39" spans="15:116" ht="13.2"/>
    <row r="40" spans="15:116" ht="13.2"/>
    <row r="41" spans="15:116" ht="13.2"/>
    <row r="42" spans="15:116" ht="13.2"/>
    <row r="43" spans="15:116" ht="13.2">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ht="13.2">
      <c r="DL44" s="268"/>
    </row>
    <row r="45" spans="15:116" ht="13.2"/>
    <row r="46" spans="15:116" ht="13.2">
      <c r="DA46" s="268"/>
      <c r="DB46" s="268"/>
      <c r="DC46" s="268"/>
      <c r="DD46" s="268"/>
      <c r="DE46" s="268"/>
      <c r="DF46" s="268"/>
      <c r="DG46" s="268"/>
      <c r="DH46" s="268"/>
      <c r="DI46" s="268"/>
      <c r="DJ46" s="268"/>
      <c r="DK46" s="268"/>
      <c r="DL46" s="268"/>
    </row>
    <row r="47" spans="15:116" ht="13.2"/>
    <row r="48" spans="15:116" ht="13.2"/>
    <row r="49" spans="104:116" ht="13.2"/>
    <row r="50" spans="104:116" ht="13.2">
      <c r="CZ50" s="268"/>
      <c r="DA50" s="268"/>
      <c r="DB50" s="268"/>
      <c r="DC50" s="268"/>
      <c r="DD50" s="268"/>
      <c r="DE50" s="268"/>
      <c r="DF50" s="268"/>
      <c r="DG50" s="268"/>
      <c r="DH50" s="268"/>
      <c r="DI50" s="268"/>
      <c r="DJ50" s="268"/>
      <c r="DK50" s="268"/>
      <c r="DL50" s="268"/>
    </row>
    <row r="51" spans="104:116" ht="13.2"/>
    <row r="52" spans="104:116" ht="13.2"/>
    <row r="53" spans="104:116" ht="13.2">
      <c r="DL53" s="268"/>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8"/>
      <c r="DD67" s="268"/>
      <c r="DE67" s="268"/>
      <c r="DF67" s="268"/>
      <c r="DG67" s="268"/>
      <c r="DH67" s="268"/>
      <c r="DI67" s="268"/>
      <c r="DJ67" s="268"/>
      <c r="DK67" s="268"/>
      <c r="DL67" s="268"/>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B7QPr8zBXuTX6RQ4hMfp8w0heiKDrP+qwOSqbYIN2Viyf+ytq7MNqjZZTLFlxvjK7tCSd42AfG1FZxB3diCGA==" saltValue="hZMvq400U9HwfMCxAljB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cols>
    <col min="1" max="36" width="2.44140625" style="270" customWidth="1"/>
    <col min="37" max="44" width="17" style="270" customWidth="1"/>
    <col min="45" max="45" width="6.109375" style="277" customWidth="1"/>
    <col min="46" max="46" width="3" style="275" customWidth="1"/>
    <col min="47" max="47" width="19.109375" style="270" hidden="1" customWidth="1"/>
    <col min="48" max="52" width="12.6640625" style="270" hidden="1" customWidth="1"/>
    <col min="53" max="16384" width="8.6640625" style="270" hidden="1"/>
  </cols>
  <sheetData>
    <row r="1" spans="1:46" ht="13.2">
      <c r="AS1" s="271"/>
      <c r="AT1" s="271"/>
    </row>
    <row r="2" spans="1:46" ht="13.2">
      <c r="AS2" s="271"/>
      <c r="AT2" s="271"/>
    </row>
    <row r="3" spans="1:46" ht="13.2">
      <c r="AS3" s="271"/>
      <c r="AT3" s="271"/>
    </row>
    <row r="4" spans="1:46" ht="13.2">
      <c r="AS4" s="271"/>
      <c r="AT4" s="271"/>
    </row>
    <row r="5" spans="1:46" ht="16.2">
      <c r="A5" s="272" t="s">
        <v>515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ht="13.2">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516</v>
      </c>
      <c r="AL6" s="276"/>
      <c r="AM6" s="276"/>
      <c r="AN6" s="276"/>
      <c r="AO6" s="271"/>
      <c r="AP6" s="271"/>
      <c r="AQ6" s="271"/>
      <c r="AR6" s="271"/>
    </row>
    <row r="7" spans="1:46" ht="13.2">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50" t="s">
        <v>517</v>
      </c>
      <c r="AP7" s="281"/>
      <c r="AQ7" s="282" t="s">
        <v>518</v>
      </c>
      <c r="AR7" s="283"/>
    </row>
    <row r="8" spans="1:46" ht="13.2">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51"/>
      <c r="AP8" s="287" t="s">
        <v>519</v>
      </c>
      <c r="AQ8" s="288" t="s">
        <v>520</v>
      </c>
      <c r="AR8" s="289" t="s">
        <v>521</v>
      </c>
    </row>
    <row r="9" spans="1:46" ht="13.2">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52" t="s">
        <v>522</v>
      </c>
      <c r="AL9" s="1153"/>
      <c r="AM9" s="1153"/>
      <c r="AN9" s="1154"/>
      <c r="AO9" s="290">
        <v>139006318</v>
      </c>
      <c r="AP9" s="290">
        <v>90911</v>
      </c>
      <c r="AQ9" s="291">
        <v>103239</v>
      </c>
      <c r="AR9" s="292">
        <v>-11.9</v>
      </c>
    </row>
    <row r="10" spans="1:46" ht="13.2">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52" t="s">
        <v>523</v>
      </c>
      <c r="AL10" s="1153"/>
      <c r="AM10" s="1153"/>
      <c r="AN10" s="1154"/>
      <c r="AO10" s="293">
        <v>1986533</v>
      </c>
      <c r="AP10" s="293">
        <v>1299</v>
      </c>
      <c r="AQ10" s="294">
        <v>1489</v>
      </c>
      <c r="AR10" s="295">
        <v>-12.8</v>
      </c>
    </row>
    <row r="11" spans="1:46" ht="13.5" customHeight="1">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52" t="s">
        <v>524</v>
      </c>
      <c r="AL11" s="1153"/>
      <c r="AM11" s="1153"/>
      <c r="AN11" s="1154"/>
      <c r="AO11" s="293">
        <v>48417</v>
      </c>
      <c r="AP11" s="293">
        <v>32</v>
      </c>
      <c r="AQ11" s="294">
        <v>133</v>
      </c>
      <c r="AR11" s="295">
        <v>-75.900000000000006</v>
      </c>
    </row>
    <row r="12" spans="1:46" ht="13.5" customHeight="1">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52" t="s">
        <v>525</v>
      </c>
      <c r="AL12" s="1153"/>
      <c r="AM12" s="1153"/>
      <c r="AN12" s="1154"/>
      <c r="AO12" s="293">
        <v>210609</v>
      </c>
      <c r="AP12" s="293">
        <v>138</v>
      </c>
      <c r="AQ12" s="294">
        <v>1246</v>
      </c>
      <c r="AR12" s="295">
        <v>-88.9</v>
      </c>
    </row>
    <row r="13" spans="1:46" ht="13.5" customHeight="1">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52" t="s">
        <v>526</v>
      </c>
      <c r="AL13" s="1153"/>
      <c r="AM13" s="1153"/>
      <c r="AN13" s="1154"/>
      <c r="AO13" s="293">
        <v>94000</v>
      </c>
      <c r="AP13" s="293">
        <v>61</v>
      </c>
      <c r="AQ13" s="294">
        <v>5</v>
      </c>
      <c r="AR13" s="295">
        <v>1120</v>
      </c>
    </row>
    <row r="14" spans="1:46" ht="13.5" customHeight="1">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52" t="s">
        <v>527</v>
      </c>
      <c r="AL14" s="1153"/>
      <c r="AM14" s="1153"/>
      <c r="AN14" s="1154"/>
      <c r="AO14" s="293">
        <v>476683</v>
      </c>
      <c r="AP14" s="293">
        <v>312</v>
      </c>
      <c r="AQ14" s="294">
        <v>1915</v>
      </c>
      <c r="AR14" s="295">
        <v>-83.7</v>
      </c>
    </row>
    <row r="15" spans="1:46" ht="13.5" customHeight="1">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52" t="s">
        <v>528</v>
      </c>
      <c r="AL15" s="1153"/>
      <c r="AM15" s="1153"/>
      <c r="AN15" s="1154"/>
      <c r="AO15" s="293">
        <v>3639837</v>
      </c>
      <c r="AP15" s="293">
        <v>2380</v>
      </c>
      <c r="AQ15" s="294">
        <v>1191</v>
      </c>
      <c r="AR15" s="295">
        <v>99.8</v>
      </c>
    </row>
    <row r="16" spans="1:46" ht="13.2">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55" t="s">
        <v>529</v>
      </c>
      <c r="AL16" s="1156"/>
      <c r="AM16" s="1156"/>
      <c r="AN16" s="1157"/>
      <c r="AO16" s="293">
        <v>-11922682</v>
      </c>
      <c r="AP16" s="293">
        <v>-7797</v>
      </c>
      <c r="AQ16" s="294">
        <v>-8217</v>
      </c>
      <c r="AR16" s="295">
        <v>-5.0999999999999996</v>
      </c>
    </row>
    <row r="17" spans="1:46" ht="13.2">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55" t="s">
        <v>179</v>
      </c>
      <c r="AL17" s="1156"/>
      <c r="AM17" s="1156"/>
      <c r="AN17" s="1157"/>
      <c r="AO17" s="293">
        <v>133539715</v>
      </c>
      <c r="AP17" s="293">
        <v>87336</v>
      </c>
      <c r="AQ17" s="294">
        <v>101002</v>
      </c>
      <c r="AR17" s="295">
        <v>-13.5</v>
      </c>
    </row>
    <row r="18" spans="1:46" ht="13.2">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ht="13.2">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530</v>
      </c>
      <c r="AL19" s="271"/>
      <c r="AM19" s="271"/>
      <c r="AN19" s="271"/>
      <c r="AO19" s="271"/>
      <c r="AP19" s="271"/>
      <c r="AQ19" s="271"/>
      <c r="AR19" s="271"/>
    </row>
    <row r="20" spans="1:46" ht="13.2">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531</v>
      </c>
      <c r="AP20" s="301" t="s">
        <v>532</v>
      </c>
      <c r="AQ20" s="302" t="s">
        <v>533</v>
      </c>
      <c r="AR20" s="303"/>
    </row>
    <row r="21" spans="1:46" s="309" customFormat="1" ht="13.2">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47" t="s">
        <v>534</v>
      </c>
      <c r="AL21" s="1148"/>
      <c r="AM21" s="1148"/>
      <c r="AN21" s="1149"/>
      <c r="AO21" s="305">
        <v>9.41</v>
      </c>
      <c r="AP21" s="306">
        <v>10.73</v>
      </c>
      <c r="AQ21" s="307">
        <v>-1.32</v>
      </c>
      <c r="AR21" s="276"/>
      <c r="AS21" s="308"/>
      <c r="AT21" s="304"/>
    </row>
    <row r="22" spans="1:46" s="309" customFormat="1" ht="13.2">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47" t="s">
        <v>535</v>
      </c>
      <c r="AL22" s="1148"/>
      <c r="AM22" s="1148"/>
      <c r="AN22" s="1149"/>
      <c r="AO22" s="310">
        <v>102.7</v>
      </c>
      <c r="AP22" s="311">
        <v>99.9</v>
      </c>
      <c r="AQ22" s="312">
        <v>2.8</v>
      </c>
      <c r="AR22" s="296"/>
      <c r="AS22" s="308"/>
      <c r="AT22" s="304"/>
    </row>
    <row r="23" spans="1:46" s="309" customFormat="1" ht="13.2">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ht="13.2">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ht="13.2">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ht="13.2">
      <c r="A26" s="276" t="s">
        <v>536</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ht="13.2">
      <c r="A27" s="317" t="s">
        <v>537</v>
      </c>
      <c r="AO27" s="271"/>
      <c r="AP27" s="271"/>
      <c r="AQ27" s="271"/>
      <c r="AR27" s="271"/>
      <c r="AS27" s="271"/>
      <c r="AT27" s="271"/>
    </row>
    <row r="28" spans="1:46" ht="16.2">
      <c r="A28" s="272" t="s">
        <v>538</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ht="13.2">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539</v>
      </c>
      <c r="AL29" s="276"/>
      <c r="AM29" s="276"/>
      <c r="AN29" s="276"/>
      <c r="AO29" s="271"/>
      <c r="AP29" s="271"/>
      <c r="AQ29" s="271"/>
      <c r="AR29" s="271"/>
      <c r="AS29" s="319"/>
    </row>
    <row r="30" spans="1:46" ht="13.2">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50" t="s">
        <v>517</v>
      </c>
      <c r="AP30" s="281"/>
      <c r="AQ30" s="282" t="s">
        <v>518</v>
      </c>
      <c r="AR30" s="283"/>
    </row>
    <row r="31" spans="1:46" ht="13.2">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51"/>
      <c r="AP31" s="287" t="s">
        <v>519</v>
      </c>
      <c r="AQ31" s="288" t="s">
        <v>520</v>
      </c>
      <c r="AR31" s="289" t="s">
        <v>521</v>
      </c>
    </row>
    <row r="32" spans="1:46" ht="27" customHeight="1">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63" t="s">
        <v>540</v>
      </c>
      <c r="AL32" s="1164"/>
      <c r="AM32" s="1164"/>
      <c r="AN32" s="1165"/>
      <c r="AO32" s="320">
        <v>53911569</v>
      </c>
      <c r="AP32" s="320">
        <v>35258</v>
      </c>
      <c r="AQ32" s="321">
        <v>32104</v>
      </c>
      <c r="AR32" s="322">
        <v>9.8000000000000007</v>
      </c>
    </row>
    <row r="33" spans="1:46" ht="13.5" customHeight="1">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63" t="s">
        <v>541</v>
      </c>
      <c r="AL33" s="1164"/>
      <c r="AM33" s="1164"/>
      <c r="AN33" s="1165"/>
      <c r="AO33" s="320">
        <v>2773057</v>
      </c>
      <c r="AP33" s="320">
        <v>1814</v>
      </c>
      <c r="AQ33" s="321">
        <v>2346</v>
      </c>
      <c r="AR33" s="322">
        <v>-22.7</v>
      </c>
    </row>
    <row r="34" spans="1:46" ht="27" customHeight="1">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63" t="s">
        <v>542</v>
      </c>
      <c r="AL34" s="1164"/>
      <c r="AM34" s="1164"/>
      <c r="AN34" s="1165"/>
      <c r="AO34" s="320">
        <v>43099017</v>
      </c>
      <c r="AP34" s="320">
        <v>28187</v>
      </c>
      <c r="AQ34" s="321">
        <v>20571</v>
      </c>
      <c r="AR34" s="322">
        <v>37</v>
      </c>
    </row>
    <row r="35" spans="1:46" ht="27" customHeight="1">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63" t="s">
        <v>543</v>
      </c>
      <c r="AL35" s="1164"/>
      <c r="AM35" s="1164"/>
      <c r="AN35" s="1165"/>
      <c r="AO35" s="320">
        <v>26072828</v>
      </c>
      <c r="AP35" s="320">
        <v>17052</v>
      </c>
      <c r="AQ35" s="321">
        <v>11957</v>
      </c>
      <c r="AR35" s="322">
        <v>42.6</v>
      </c>
    </row>
    <row r="36" spans="1:46" ht="27" customHeight="1">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63" t="s">
        <v>544</v>
      </c>
      <c r="AL36" s="1164"/>
      <c r="AM36" s="1164"/>
      <c r="AN36" s="1165"/>
      <c r="AO36" s="320">
        <v>69785</v>
      </c>
      <c r="AP36" s="320">
        <v>46</v>
      </c>
      <c r="AQ36" s="321">
        <v>209</v>
      </c>
      <c r="AR36" s="322">
        <v>-78</v>
      </c>
    </row>
    <row r="37" spans="1:46" ht="13.5" customHeight="1">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63" t="s">
        <v>545</v>
      </c>
      <c r="AL37" s="1164"/>
      <c r="AM37" s="1164"/>
      <c r="AN37" s="1165"/>
      <c r="AO37" s="320">
        <v>2897161</v>
      </c>
      <c r="AP37" s="320">
        <v>1895</v>
      </c>
      <c r="AQ37" s="321">
        <v>1143</v>
      </c>
      <c r="AR37" s="322">
        <v>65.8</v>
      </c>
    </row>
    <row r="38" spans="1:46" ht="27" customHeight="1">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66" t="s">
        <v>546</v>
      </c>
      <c r="AL38" s="1167"/>
      <c r="AM38" s="1167"/>
      <c r="AN38" s="1168"/>
      <c r="AO38" s="323">
        <v>10635</v>
      </c>
      <c r="AP38" s="323">
        <v>7</v>
      </c>
      <c r="AQ38" s="324">
        <v>1</v>
      </c>
      <c r="AR38" s="312">
        <v>600</v>
      </c>
      <c r="AS38" s="319"/>
    </row>
    <row r="39" spans="1:46" ht="13.2">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66" t="s">
        <v>547</v>
      </c>
      <c r="AL39" s="1167"/>
      <c r="AM39" s="1167"/>
      <c r="AN39" s="1168"/>
      <c r="AO39" s="320">
        <v>-28936996</v>
      </c>
      <c r="AP39" s="320">
        <v>-18925</v>
      </c>
      <c r="AQ39" s="321">
        <v>-17221</v>
      </c>
      <c r="AR39" s="322">
        <v>9.9</v>
      </c>
      <c r="AS39" s="319"/>
    </row>
    <row r="40" spans="1:46" ht="27" customHeight="1">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63" t="s">
        <v>548</v>
      </c>
      <c r="AL40" s="1164"/>
      <c r="AM40" s="1164"/>
      <c r="AN40" s="1165"/>
      <c r="AO40" s="320">
        <v>-62639990</v>
      </c>
      <c r="AP40" s="320">
        <v>-40967</v>
      </c>
      <c r="AQ40" s="321">
        <v>-34244</v>
      </c>
      <c r="AR40" s="322">
        <v>19.600000000000001</v>
      </c>
      <c r="AS40" s="319"/>
    </row>
    <row r="41" spans="1:46" ht="13.2">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169" t="s">
        <v>291</v>
      </c>
      <c r="AL41" s="1170"/>
      <c r="AM41" s="1170"/>
      <c r="AN41" s="1171"/>
      <c r="AO41" s="320">
        <v>37257066</v>
      </c>
      <c r="AP41" s="320">
        <v>24366</v>
      </c>
      <c r="AQ41" s="321">
        <v>16865</v>
      </c>
      <c r="AR41" s="322">
        <v>44.5</v>
      </c>
      <c r="AS41" s="319"/>
    </row>
    <row r="42" spans="1:46" ht="13.2">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549</v>
      </c>
      <c r="AL42" s="271"/>
      <c r="AM42" s="271"/>
      <c r="AN42" s="271"/>
      <c r="AO42" s="271"/>
      <c r="AP42" s="271"/>
      <c r="AQ42" s="296"/>
      <c r="AR42" s="296"/>
      <c r="AS42" s="319"/>
    </row>
    <row r="43" spans="1:46" ht="13.2">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ht="13.2">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ht="13.2">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ht="13.2">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c r="A47" s="329" t="s">
        <v>550</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ht="13.2">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551</v>
      </c>
      <c r="AL48" s="330"/>
      <c r="AM48" s="330"/>
      <c r="AN48" s="330"/>
      <c r="AO48" s="330"/>
      <c r="AP48" s="330"/>
      <c r="AQ48" s="331"/>
      <c r="AR48" s="330"/>
    </row>
    <row r="49" spans="1:44" ht="13.5" customHeight="1">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58" t="s">
        <v>517</v>
      </c>
      <c r="AN49" s="1160" t="s">
        <v>552</v>
      </c>
      <c r="AO49" s="1161"/>
      <c r="AP49" s="1161"/>
      <c r="AQ49" s="1161"/>
      <c r="AR49" s="1162"/>
    </row>
    <row r="50" spans="1:44" ht="13.2">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59"/>
      <c r="AN50" s="336" t="s">
        <v>553</v>
      </c>
      <c r="AO50" s="337" t="s">
        <v>554</v>
      </c>
      <c r="AP50" s="338" t="s">
        <v>555</v>
      </c>
      <c r="AQ50" s="339" t="s">
        <v>556</v>
      </c>
      <c r="AR50" s="340" t="s">
        <v>557</v>
      </c>
    </row>
    <row r="51" spans="1:44" ht="13.2">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558</v>
      </c>
      <c r="AL51" s="333"/>
      <c r="AM51" s="341">
        <v>86749528</v>
      </c>
      <c r="AN51" s="342">
        <v>58840</v>
      </c>
      <c r="AO51" s="343">
        <v>18.3</v>
      </c>
      <c r="AP51" s="344">
        <v>50848</v>
      </c>
      <c r="AQ51" s="345">
        <v>7.9</v>
      </c>
      <c r="AR51" s="346">
        <v>10.4</v>
      </c>
    </row>
    <row r="52" spans="1:44" ht="13.2">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559</v>
      </c>
      <c r="AM52" s="349">
        <v>28786297</v>
      </c>
      <c r="AN52" s="350">
        <v>19525</v>
      </c>
      <c r="AO52" s="351">
        <v>1</v>
      </c>
      <c r="AP52" s="352">
        <v>22583</v>
      </c>
      <c r="AQ52" s="353">
        <v>-2.1</v>
      </c>
      <c r="AR52" s="354">
        <v>3.1</v>
      </c>
    </row>
    <row r="53" spans="1:44" ht="13.2">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560</v>
      </c>
      <c r="AL53" s="333"/>
      <c r="AM53" s="341">
        <v>83730554</v>
      </c>
      <c r="AN53" s="342">
        <v>56334</v>
      </c>
      <c r="AO53" s="343">
        <v>-4.3</v>
      </c>
      <c r="AP53" s="344">
        <v>53572</v>
      </c>
      <c r="AQ53" s="345">
        <v>5.4</v>
      </c>
      <c r="AR53" s="346">
        <v>-9.6999999999999993</v>
      </c>
    </row>
    <row r="54" spans="1:44" ht="13.2">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559</v>
      </c>
      <c r="AM54" s="349">
        <v>34239098</v>
      </c>
      <c r="AN54" s="350">
        <v>23036</v>
      </c>
      <c r="AO54" s="351">
        <v>18</v>
      </c>
      <c r="AP54" s="352">
        <v>25259</v>
      </c>
      <c r="AQ54" s="353">
        <v>11.8</v>
      </c>
      <c r="AR54" s="354">
        <v>6.2</v>
      </c>
    </row>
    <row r="55" spans="1:44" ht="13.2">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561</v>
      </c>
      <c r="AL55" s="333"/>
      <c r="AM55" s="341">
        <v>84445229</v>
      </c>
      <c r="AN55" s="342">
        <v>56261</v>
      </c>
      <c r="AO55" s="343">
        <v>-0.1</v>
      </c>
      <c r="AP55" s="344">
        <v>51898</v>
      </c>
      <c r="AQ55" s="345">
        <v>-3.1</v>
      </c>
      <c r="AR55" s="346">
        <v>3</v>
      </c>
    </row>
    <row r="56" spans="1:44" ht="13.2">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559</v>
      </c>
      <c r="AM56" s="349">
        <v>34665245</v>
      </c>
      <c r="AN56" s="350">
        <v>23095</v>
      </c>
      <c r="AO56" s="351">
        <v>0.3</v>
      </c>
      <c r="AP56" s="352">
        <v>25986</v>
      </c>
      <c r="AQ56" s="353">
        <v>2.9</v>
      </c>
      <c r="AR56" s="354">
        <v>-2.6</v>
      </c>
    </row>
    <row r="57" spans="1:44" ht="13.2">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562</v>
      </c>
      <c r="AL57" s="333"/>
      <c r="AM57" s="341">
        <v>87765993</v>
      </c>
      <c r="AN57" s="342">
        <v>57934</v>
      </c>
      <c r="AO57" s="343">
        <v>3</v>
      </c>
      <c r="AP57" s="344">
        <v>51684</v>
      </c>
      <c r="AQ57" s="345">
        <v>-0.4</v>
      </c>
      <c r="AR57" s="346">
        <v>3.4</v>
      </c>
    </row>
    <row r="58" spans="1:44" ht="13.2">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559</v>
      </c>
      <c r="AM58" s="349">
        <v>39576091</v>
      </c>
      <c r="AN58" s="350">
        <v>26124</v>
      </c>
      <c r="AO58" s="351">
        <v>13.1</v>
      </c>
      <c r="AP58" s="352">
        <v>26671</v>
      </c>
      <c r="AQ58" s="353">
        <v>2.6</v>
      </c>
      <c r="AR58" s="354">
        <v>10.5</v>
      </c>
    </row>
    <row r="59" spans="1:44" ht="13.2">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563</v>
      </c>
      <c r="AL59" s="333"/>
      <c r="AM59" s="341">
        <v>89024244</v>
      </c>
      <c r="AN59" s="342">
        <v>58222</v>
      </c>
      <c r="AO59" s="343">
        <v>0.5</v>
      </c>
      <c r="AP59" s="344">
        <v>52897</v>
      </c>
      <c r="AQ59" s="345">
        <v>2.2999999999999998</v>
      </c>
      <c r="AR59" s="346">
        <v>-1.8</v>
      </c>
    </row>
    <row r="60" spans="1:44" ht="13.2">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559</v>
      </c>
      <c r="AM60" s="349">
        <v>41003574</v>
      </c>
      <c r="AN60" s="350">
        <v>26817</v>
      </c>
      <c r="AO60" s="351">
        <v>2.7</v>
      </c>
      <c r="AP60" s="352">
        <v>27013</v>
      </c>
      <c r="AQ60" s="353">
        <v>1.3</v>
      </c>
      <c r="AR60" s="354">
        <v>1.4</v>
      </c>
    </row>
    <row r="61" spans="1:44" ht="13.2">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564</v>
      </c>
      <c r="AL61" s="355"/>
      <c r="AM61" s="356">
        <v>86343110</v>
      </c>
      <c r="AN61" s="357">
        <v>57518</v>
      </c>
      <c r="AO61" s="358">
        <v>3.5</v>
      </c>
      <c r="AP61" s="359">
        <v>52180</v>
      </c>
      <c r="AQ61" s="360">
        <v>2.4</v>
      </c>
      <c r="AR61" s="346">
        <v>1.1000000000000001</v>
      </c>
    </row>
    <row r="62" spans="1:44" ht="13.2">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559</v>
      </c>
      <c r="AM62" s="349">
        <v>35654061</v>
      </c>
      <c r="AN62" s="350">
        <v>23719</v>
      </c>
      <c r="AO62" s="351">
        <v>7</v>
      </c>
      <c r="AP62" s="352">
        <v>25502</v>
      </c>
      <c r="AQ62" s="353">
        <v>3.3</v>
      </c>
      <c r="AR62" s="354">
        <v>3.7</v>
      </c>
    </row>
    <row r="63" spans="1:44" ht="13.2">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ht="13.2">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ht="13.2">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ht="13.2">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c r="AK67" s="271"/>
      <c r="AL67" s="271"/>
      <c r="AM67" s="271"/>
      <c r="AN67" s="271"/>
      <c r="AO67" s="271"/>
      <c r="AP67" s="271"/>
      <c r="AQ67" s="271"/>
      <c r="AR67" s="271"/>
      <c r="AS67" s="271"/>
      <c r="AT67" s="271"/>
    </row>
    <row r="68" spans="1:46" ht="13.5" hidden="1" customHeight="1">
      <c r="AK68" s="271"/>
      <c r="AL68" s="271"/>
      <c r="AM68" s="271"/>
      <c r="AN68" s="271"/>
      <c r="AO68" s="271"/>
      <c r="AP68" s="271"/>
      <c r="AQ68" s="271"/>
      <c r="AR68" s="271"/>
    </row>
    <row r="69" spans="1:46" ht="13.5" hidden="1" customHeight="1">
      <c r="AK69" s="271"/>
      <c r="AL69" s="271"/>
      <c r="AM69" s="271"/>
      <c r="AN69" s="271"/>
      <c r="AO69" s="271"/>
      <c r="AP69" s="271"/>
      <c r="AQ69" s="271"/>
      <c r="AR69" s="271"/>
    </row>
    <row r="70" spans="1:46" ht="13.2" hidden="1">
      <c r="AK70" s="271"/>
      <c r="AL70" s="271"/>
      <c r="AM70" s="271"/>
      <c r="AN70" s="271"/>
      <c r="AO70" s="271"/>
      <c r="AP70" s="271"/>
      <c r="AQ70" s="271"/>
      <c r="AR70" s="271"/>
    </row>
    <row r="71" spans="1:46" ht="13.2" hidden="1">
      <c r="AK71" s="271"/>
      <c r="AL71" s="271"/>
      <c r="AM71" s="271"/>
      <c r="AN71" s="271"/>
      <c r="AO71" s="271"/>
      <c r="AP71" s="271"/>
      <c r="AQ71" s="271"/>
      <c r="AR71" s="271"/>
    </row>
    <row r="72" spans="1:46" ht="13.2" hidden="1">
      <c r="AK72" s="271"/>
      <c r="AL72" s="271"/>
      <c r="AM72" s="271"/>
      <c r="AN72" s="271"/>
      <c r="AO72" s="271"/>
      <c r="AP72" s="271"/>
      <c r="AQ72" s="271"/>
      <c r="AR72" s="271"/>
    </row>
    <row r="73" spans="1:46" ht="13.2" hidden="1">
      <c r="AK73" s="271"/>
      <c r="AL73" s="271"/>
      <c r="AM73" s="271"/>
      <c r="AN73" s="271"/>
      <c r="AO73" s="271"/>
      <c r="AP73" s="271"/>
      <c r="AQ73" s="271"/>
      <c r="AR73" s="271"/>
    </row>
    <row r="74" spans="1:46" ht="13.2" hidden="1"/>
  </sheetData>
  <sheetProtection algorithmName="SHA-512" hashValue="SYqy4dCoA/43NboZeTsr4HmH/VmMG2o3R8RJEEKB9jlAv6+o6j1GUiqs9rSsFhA24E+6oFooFEKxh+M5tmqlAg==" saltValue="QkZLvlH7bzEDU5Fm7bRp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69" customWidth="1"/>
    <col min="126" max="16384" width="9" style="268" hidden="1"/>
  </cols>
  <sheetData>
    <row r="1" spans="2:125"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ht="13.2">
      <c r="B2" s="268"/>
      <c r="DG2" s="268"/>
    </row>
    <row r="3" spans="2:125" ht="13.2">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ht="13.2"/>
    <row r="5" spans="2:125" ht="13.2"/>
    <row r="6" spans="2:125" ht="13.2"/>
    <row r="7" spans="2:125" ht="13.2"/>
    <row r="8" spans="2:125" ht="13.2"/>
    <row r="9" spans="2:125" ht="13.2">
      <c r="DU9" s="268"/>
    </row>
    <row r="10" spans="2:125" ht="13.2"/>
    <row r="11" spans="2:125" ht="13.2"/>
    <row r="12" spans="2:125" ht="13.2"/>
    <row r="13" spans="2:125" ht="13.2"/>
    <row r="14" spans="2:125" ht="13.2"/>
    <row r="15" spans="2:125" ht="13.2"/>
    <row r="16" spans="2:125" ht="13.2"/>
    <row r="17" spans="125:125" ht="13.2">
      <c r="DU17" s="268"/>
    </row>
    <row r="18" spans="125:125" ht="13.2"/>
    <row r="19" spans="125:125" ht="13.2"/>
    <row r="20" spans="125:125" ht="13.2">
      <c r="DU20" s="268"/>
    </row>
    <row r="21" spans="125:125" ht="13.2">
      <c r="DU21" s="268"/>
    </row>
    <row r="22" spans="125:125" ht="13.2"/>
    <row r="23" spans="125:125" ht="13.2"/>
    <row r="24" spans="125:125" ht="13.2"/>
    <row r="25" spans="125:125" ht="13.2"/>
    <row r="26" spans="125:125" ht="13.2"/>
    <row r="27" spans="125:125" ht="13.2"/>
    <row r="28" spans="125:125" ht="13.2">
      <c r="DU28" s="268"/>
    </row>
    <row r="29" spans="125:125" ht="13.2"/>
    <row r="30" spans="125:125" ht="13.2"/>
    <row r="31" spans="125:125" ht="13.2"/>
    <row r="32" spans="125:125" ht="13.2"/>
    <row r="33" spans="2:125" ht="13.2">
      <c r="B33" s="268"/>
      <c r="G33" s="268"/>
      <c r="I33" s="268"/>
    </row>
    <row r="34" spans="2:125" ht="13.2">
      <c r="C34" s="268"/>
      <c r="P34" s="268"/>
      <c r="DE34" s="268"/>
      <c r="DH34" s="268"/>
    </row>
    <row r="35" spans="2:125" ht="13.2">
      <c r="D35" s="268"/>
      <c r="E35" s="268"/>
      <c r="DG35" s="268"/>
      <c r="DJ35" s="268"/>
      <c r="DP35" s="268"/>
      <c r="DQ35" s="268"/>
      <c r="DR35" s="268"/>
      <c r="DS35" s="268"/>
      <c r="DT35" s="268"/>
      <c r="DU35" s="268"/>
    </row>
    <row r="36" spans="2:125" ht="13.2">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ht="13.2">
      <c r="DU37" s="268"/>
    </row>
    <row r="38" spans="2:125" ht="13.2">
      <c r="DT38" s="268"/>
      <c r="DU38" s="268"/>
    </row>
    <row r="39" spans="2:125" ht="13.2"/>
    <row r="40" spans="2:125" ht="13.2">
      <c r="DH40" s="268"/>
    </row>
    <row r="41" spans="2:125" ht="13.2">
      <c r="DE41" s="268"/>
    </row>
    <row r="42" spans="2:125" ht="13.2">
      <c r="DG42" s="268"/>
      <c r="DJ42" s="268"/>
    </row>
    <row r="43" spans="2:125" ht="13.2">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ht="13.2">
      <c r="DU44" s="268"/>
    </row>
    <row r="45" spans="2:125" ht="13.2"/>
    <row r="46" spans="2:125" ht="13.2"/>
    <row r="47" spans="2:125" ht="13.2"/>
    <row r="48" spans="2:125" ht="13.2">
      <c r="DT48" s="268"/>
      <c r="DU48" s="268"/>
    </row>
    <row r="49" spans="120:125" ht="13.2">
      <c r="DU49" s="268"/>
    </row>
    <row r="50" spans="120:125" ht="13.2">
      <c r="DU50" s="268"/>
    </row>
    <row r="51" spans="120:125" ht="13.2">
      <c r="DP51" s="268"/>
      <c r="DQ51" s="268"/>
      <c r="DR51" s="268"/>
      <c r="DS51" s="268"/>
      <c r="DT51" s="268"/>
      <c r="DU51" s="268"/>
    </row>
    <row r="52" spans="120:125" ht="13.2"/>
    <row r="53" spans="120:125" ht="13.2"/>
    <row r="54" spans="120:125" ht="13.2">
      <c r="DU54" s="268"/>
    </row>
    <row r="55" spans="120:125" ht="13.2"/>
    <row r="56" spans="120:125" ht="13.2"/>
    <row r="57" spans="120:125" ht="13.2"/>
    <row r="58" spans="120:125" ht="13.2">
      <c r="DU58" s="268"/>
    </row>
    <row r="59" spans="120:125" ht="13.2"/>
    <row r="60" spans="120:125" ht="13.2"/>
    <row r="61" spans="120:125" ht="13.2"/>
    <row r="62" spans="120:125" ht="13.2"/>
    <row r="63" spans="120:125" ht="13.2">
      <c r="DU63" s="268"/>
    </row>
    <row r="64" spans="120:125" ht="13.2">
      <c r="DT64" s="268"/>
      <c r="DU64" s="268"/>
    </row>
    <row r="65" spans="123:125" ht="13.2"/>
    <row r="66" spans="123:125" ht="13.2"/>
    <row r="67" spans="123:125" ht="13.2"/>
    <row r="68" spans="123:125" ht="13.2"/>
    <row r="69" spans="123:125" ht="13.2">
      <c r="DS69" s="268"/>
      <c r="DT69" s="268"/>
      <c r="DU69" s="268"/>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8"/>
    </row>
    <row r="83" spans="116:125" ht="13.2">
      <c r="DM83" s="268"/>
      <c r="DN83" s="268"/>
      <c r="DO83" s="268"/>
      <c r="DP83" s="268"/>
      <c r="DQ83" s="268"/>
      <c r="DR83" s="268"/>
      <c r="DS83" s="268"/>
      <c r="DT83" s="268"/>
      <c r="DU83" s="268"/>
    </row>
    <row r="84" spans="116:125" ht="13.2"/>
    <row r="85" spans="116:125" ht="13.2"/>
    <row r="86" spans="116:125" ht="13.2"/>
    <row r="87" spans="116:125" ht="13.2"/>
    <row r="88" spans="116:125" ht="13.2">
      <c r="DU88" s="268"/>
    </row>
    <row r="89" spans="116:125" ht="13.2"/>
    <row r="90" spans="116:125" ht="13.2"/>
    <row r="91" spans="116:125" ht="13.2"/>
    <row r="92" spans="116:125" ht="13.5" customHeight="1"/>
    <row r="93" spans="116:125" ht="13.5" customHeight="1"/>
    <row r="94" spans="116:125" ht="13.5" customHeight="1">
      <c r="DS94" s="268"/>
      <c r="DT94" s="268"/>
      <c r="DU94" s="268"/>
    </row>
    <row r="95" spans="116:125" ht="13.5" customHeight="1">
      <c r="DU95" s="268"/>
    </row>
    <row r="96" spans="116:125" ht="13.5" customHeight="1"/>
    <row r="97" spans="124:125" ht="13.5" customHeight="1"/>
    <row r="98" spans="124:125" ht="13.5" customHeight="1"/>
    <row r="99" spans="124:125" ht="13.5" customHeight="1"/>
    <row r="100" spans="124:125" ht="13.5" customHeight="1"/>
    <row r="101" spans="124:125" ht="13.5" customHeight="1">
      <c r="DU101" s="268"/>
    </row>
    <row r="102" spans="124:125" ht="13.5" customHeight="1"/>
    <row r="103" spans="124:125" ht="13.5" customHeight="1"/>
    <row r="104" spans="124:125" ht="13.5" customHeight="1">
      <c r="DT104" s="268"/>
      <c r="DU104" s="26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8" t="s">
        <v>566</v>
      </c>
    </row>
    <row r="117" spans="125:125" ht="13.5" hidden="1" customHeight="1"/>
    <row r="118" spans="125:125" ht="13.5" hidden="1" customHeight="1"/>
    <row r="119" spans="125:125" ht="13.5" hidden="1" customHeight="1"/>
    <row r="120" spans="125:125" ht="13.5" hidden="1" customHeight="1"/>
    <row r="121" spans="125:125" ht="13.5" hidden="1" customHeight="1">
      <c r="DU121" s="26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1s2U28IMoxjG0FXIC21qXWpfkvg+gu6hnF4uvMrDhV0dnLwOizanSIVpx+jMLyxAcGCIdRmEzHHierK+BzRcw==" saltValue="cWyhdQt8XXbS9oTQbzQT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69" customWidth="1"/>
    <col min="126" max="142" width="0" style="268" hidden="1" customWidth="1"/>
    <col min="143" max="16384" width="9" style="268" hidden="1"/>
  </cols>
  <sheetData>
    <row r="1" spans="1:125" ht="13.5" customHeight="1">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ht="13.2">
      <c r="B2" s="268"/>
      <c r="T2" s="268"/>
    </row>
    <row r="3" spans="1:125" ht="13.2">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8"/>
      <c r="G33" s="268"/>
      <c r="I33" s="268"/>
    </row>
    <row r="34" spans="2:125" ht="13.2">
      <c r="C34" s="268"/>
      <c r="P34" s="268"/>
      <c r="R34" s="268"/>
      <c r="U34" s="268"/>
    </row>
    <row r="35" spans="2:125" ht="13.2">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ht="13.2">
      <c r="F36" s="268"/>
      <c r="H36" s="268"/>
      <c r="J36" s="268"/>
      <c r="K36" s="268"/>
      <c r="L36" s="268"/>
      <c r="M36" s="268"/>
      <c r="N36" s="268"/>
      <c r="O36" s="268"/>
      <c r="Q36" s="268"/>
      <c r="S36" s="268"/>
      <c r="V36" s="268"/>
    </row>
    <row r="37" spans="2:125" ht="13.2"/>
    <row r="38" spans="2:125" ht="13.2"/>
    <row r="39" spans="2:125" ht="13.2"/>
    <row r="40" spans="2:125" ht="13.2">
      <c r="U40" s="268"/>
    </row>
    <row r="41" spans="2:125" ht="13.2">
      <c r="R41" s="268"/>
    </row>
    <row r="42" spans="2:125" ht="13.2">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ht="13.2">
      <c r="Q43" s="268"/>
      <c r="S43" s="268"/>
      <c r="V43" s="268"/>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9"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dZ6dLXu0Q4sIgdCURG/Gyc1TdRQ85dz6lSZceolF9UjxQQeiHgMwRHVoJFTafgf6+dEV3Wcg4hs+ja360n3kA==" saltValue="st+ApNkmGCfTuPfTQdCZ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sqref="A1:XFD1"/>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72" t="s">
        <v>3</v>
      </c>
      <c r="D47" s="1172"/>
      <c r="E47" s="1173"/>
      <c r="F47" s="11">
        <v>5.6</v>
      </c>
      <c r="G47" s="12">
        <v>5.62</v>
      </c>
      <c r="H47" s="12">
        <v>6.26</v>
      </c>
      <c r="I47" s="12">
        <v>6.72</v>
      </c>
      <c r="J47" s="13">
        <v>6.71</v>
      </c>
    </row>
    <row r="48" spans="2:10" ht="57.75" customHeight="1">
      <c r="B48" s="14"/>
      <c r="C48" s="1174" t="s">
        <v>4</v>
      </c>
      <c r="D48" s="1174"/>
      <c r="E48" s="1175"/>
      <c r="F48" s="15">
        <v>2.62</v>
      </c>
      <c r="G48" s="16">
        <v>2.17</v>
      </c>
      <c r="H48" s="16">
        <v>2.99</v>
      </c>
      <c r="I48" s="16">
        <v>2.62</v>
      </c>
      <c r="J48" s="17">
        <v>2.19</v>
      </c>
    </row>
    <row r="49" spans="2:10" ht="57.75" customHeight="1" thickBot="1">
      <c r="B49" s="18"/>
      <c r="C49" s="1176" t="s">
        <v>5</v>
      </c>
      <c r="D49" s="1176"/>
      <c r="E49" s="1177"/>
      <c r="F49" s="19">
        <v>1.62</v>
      </c>
      <c r="G49" s="20" t="s">
        <v>573</v>
      </c>
      <c r="H49" s="20">
        <v>1.59</v>
      </c>
      <c r="I49" s="20">
        <v>0.16</v>
      </c>
      <c r="J49" s="21">
        <v>0.77</v>
      </c>
    </row>
    <row r="50" spans="2:10" ht="13.5" customHeight="1"/>
    <row r="51" spans="2:10" ht="13.5" hidden="1" customHeight="1"/>
    <row r="52" spans="2:10" ht="13.5" hidden="1" customHeight="1"/>
    <row r="53" spans="2:10" ht="13.5" hidden="1" customHeight="1"/>
  </sheetData>
  <sheetProtection algorithmName="SHA-512" hashValue="bGsHuUEICmPsZQrUShrI7dRB2dliONjuLKVgS5LP6OiMyaggBMMgAJJEW2iXtPrnSZwSEGtj1pFUu5aEwUA9SQ==" saltValue="7+UmZ37UJt/mKda9pz40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184" t="s">
        <v>574</v>
      </c>
      <c r="D34" s="1184"/>
      <c r="E34" s="1185"/>
      <c r="F34" s="32">
        <v>2.95</v>
      </c>
      <c r="G34" s="33">
        <v>3.31</v>
      </c>
      <c r="H34" s="33">
        <v>3.42</v>
      </c>
      <c r="I34" s="33">
        <v>4.0199999999999996</v>
      </c>
      <c r="J34" s="34">
        <v>3.41</v>
      </c>
      <c r="K34" s="22"/>
      <c r="L34" s="22"/>
      <c r="M34" s="22"/>
      <c r="N34" s="22"/>
      <c r="O34" s="22"/>
      <c r="P34" s="22"/>
    </row>
    <row r="35" spans="1:16" ht="39" customHeight="1">
      <c r="A35" s="22"/>
      <c r="B35" s="35"/>
      <c r="C35" s="1178" t="s">
        <v>575</v>
      </c>
      <c r="D35" s="1179"/>
      <c r="E35" s="1180"/>
      <c r="F35" s="36" t="s">
        <v>576</v>
      </c>
      <c r="G35" s="37" t="s">
        <v>576</v>
      </c>
      <c r="H35" s="37" t="s">
        <v>576</v>
      </c>
      <c r="I35" s="37">
        <v>2.4</v>
      </c>
      <c r="J35" s="38">
        <v>2.3199999999999998</v>
      </c>
      <c r="K35" s="22"/>
      <c r="L35" s="22"/>
      <c r="M35" s="22"/>
      <c r="N35" s="22"/>
      <c r="O35" s="22"/>
      <c r="P35" s="22"/>
    </row>
    <row r="36" spans="1:16" ht="39" customHeight="1">
      <c r="A36" s="22"/>
      <c r="B36" s="35"/>
      <c r="C36" s="1178" t="s">
        <v>577</v>
      </c>
      <c r="D36" s="1179"/>
      <c r="E36" s="1180"/>
      <c r="F36" s="36">
        <v>2.61</v>
      </c>
      <c r="G36" s="37">
        <v>2.08</v>
      </c>
      <c r="H36" s="37">
        <v>2.98</v>
      </c>
      <c r="I36" s="37">
        <v>2.62</v>
      </c>
      <c r="J36" s="38">
        <v>2.1800000000000002</v>
      </c>
      <c r="K36" s="22"/>
      <c r="L36" s="22"/>
      <c r="M36" s="22"/>
      <c r="N36" s="22"/>
      <c r="O36" s="22"/>
      <c r="P36" s="22"/>
    </row>
    <row r="37" spans="1:16" ht="39" customHeight="1">
      <c r="A37" s="22"/>
      <c r="B37" s="35"/>
      <c r="C37" s="1178" t="s">
        <v>578</v>
      </c>
      <c r="D37" s="1179"/>
      <c r="E37" s="1180"/>
      <c r="F37" s="36">
        <v>2.6</v>
      </c>
      <c r="G37" s="37">
        <v>2.19</v>
      </c>
      <c r="H37" s="37">
        <v>2.19</v>
      </c>
      <c r="I37" s="37">
        <v>2.35</v>
      </c>
      <c r="J37" s="38">
        <v>1.69</v>
      </c>
      <c r="K37" s="22"/>
      <c r="L37" s="22"/>
      <c r="M37" s="22"/>
      <c r="N37" s="22"/>
      <c r="O37" s="22"/>
      <c r="P37" s="22"/>
    </row>
    <row r="38" spans="1:16" ht="39" customHeight="1">
      <c r="A38" s="22"/>
      <c r="B38" s="35"/>
      <c r="C38" s="1178" t="s">
        <v>579</v>
      </c>
      <c r="D38" s="1179"/>
      <c r="E38" s="1180"/>
      <c r="F38" s="36">
        <v>0.3</v>
      </c>
      <c r="G38" s="37">
        <v>0.05</v>
      </c>
      <c r="H38" s="37">
        <v>0</v>
      </c>
      <c r="I38" s="37">
        <v>0.48</v>
      </c>
      <c r="J38" s="38">
        <v>1.17</v>
      </c>
      <c r="K38" s="22"/>
      <c r="L38" s="22"/>
      <c r="M38" s="22"/>
      <c r="N38" s="22"/>
      <c r="O38" s="22"/>
      <c r="P38" s="22"/>
    </row>
    <row r="39" spans="1:16" ht="39" customHeight="1">
      <c r="A39" s="22"/>
      <c r="B39" s="35"/>
      <c r="C39" s="1178" t="s">
        <v>580</v>
      </c>
      <c r="D39" s="1179"/>
      <c r="E39" s="1180"/>
      <c r="F39" s="36">
        <v>0.18</v>
      </c>
      <c r="G39" s="37">
        <v>0.24</v>
      </c>
      <c r="H39" s="37">
        <v>0.39</v>
      </c>
      <c r="I39" s="37">
        <v>0.21</v>
      </c>
      <c r="J39" s="38">
        <v>0.16</v>
      </c>
      <c r="K39" s="22"/>
      <c r="L39" s="22"/>
      <c r="M39" s="22"/>
      <c r="N39" s="22"/>
      <c r="O39" s="22"/>
      <c r="P39" s="22"/>
    </row>
    <row r="40" spans="1:16" ht="39" customHeight="1">
      <c r="A40" s="22"/>
      <c r="B40" s="35"/>
      <c r="C40" s="1178" t="s">
        <v>581</v>
      </c>
      <c r="D40" s="1179"/>
      <c r="E40" s="1180"/>
      <c r="F40" s="36">
        <v>0.03</v>
      </c>
      <c r="G40" s="37">
        <v>0.04</v>
      </c>
      <c r="H40" s="37">
        <v>0.04</v>
      </c>
      <c r="I40" s="37">
        <v>0.05</v>
      </c>
      <c r="J40" s="38">
        <v>0.06</v>
      </c>
      <c r="K40" s="22"/>
      <c r="L40" s="22"/>
      <c r="M40" s="22"/>
      <c r="N40" s="22"/>
      <c r="O40" s="22"/>
      <c r="P40" s="22"/>
    </row>
    <row r="41" spans="1:16" ht="39" customHeight="1">
      <c r="A41" s="22"/>
      <c r="B41" s="35"/>
      <c r="C41" s="1178" t="s">
        <v>582</v>
      </c>
      <c r="D41" s="1179"/>
      <c r="E41" s="1180"/>
      <c r="F41" s="36">
        <v>0.02</v>
      </c>
      <c r="G41" s="37">
        <v>0.02</v>
      </c>
      <c r="H41" s="37">
        <v>0.02</v>
      </c>
      <c r="I41" s="37">
        <v>0.02</v>
      </c>
      <c r="J41" s="38">
        <v>0.02</v>
      </c>
      <c r="K41" s="22"/>
      <c r="L41" s="22"/>
      <c r="M41" s="22"/>
      <c r="N41" s="22"/>
      <c r="O41" s="22"/>
      <c r="P41" s="22"/>
    </row>
    <row r="42" spans="1:16" ht="39" customHeight="1">
      <c r="A42" s="22"/>
      <c r="B42" s="39"/>
      <c r="C42" s="1178" t="s">
        <v>583</v>
      </c>
      <c r="D42" s="1179"/>
      <c r="E42" s="1180"/>
      <c r="F42" s="36" t="s">
        <v>576</v>
      </c>
      <c r="G42" s="37" t="s">
        <v>576</v>
      </c>
      <c r="H42" s="37" t="s">
        <v>576</v>
      </c>
      <c r="I42" s="37" t="s">
        <v>576</v>
      </c>
      <c r="J42" s="38" t="s">
        <v>576</v>
      </c>
      <c r="K42" s="22"/>
      <c r="L42" s="22"/>
      <c r="M42" s="22"/>
      <c r="N42" s="22"/>
      <c r="O42" s="22"/>
      <c r="P42" s="22"/>
    </row>
    <row r="43" spans="1:16" ht="39" customHeight="1" thickBot="1">
      <c r="A43" s="22"/>
      <c r="B43" s="40"/>
      <c r="C43" s="1181" t="s">
        <v>584</v>
      </c>
      <c r="D43" s="1182"/>
      <c r="E43" s="1183"/>
      <c r="F43" s="41">
        <v>0.13</v>
      </c>
      <c r="G43" s="42">
        <v>0.17</v>
      </c>
      <c r="H43" s="42">
        <v>1.85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mluoP/ITG0eJxb8VUbfOJLGO3zX+LRi0sZIDeqCbqnZxnLi4+Z5QSQJaBCJh/p8NEcy3m6sqxTHA1wuCwKvfw==" saltValue="SHdcjsn68Va7FkbppZp6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194" t="s">
        <v>11</v>
      </c>
      <c r="C45" s="1195"/>
      <c r="D45" s="58"/>
      <c r="E45" s="1200" t="s">
        <v>12</v>
      </c>
      <c r="F45" s="1200"/>
      <c r="G45" s="1200"/>
      <c r="H45" s="1200"/>
      <c r="I45" s="1200"/>
      <c r="J45" s="1201"/>
      <c r="K45" s="59">
        <v>56634</v>
      </c>
      <c r="L45" s="60">
        <v>53964</v>
      </c>
      <c r="M45" s="60">
        <v>52784</v>
      </c>
      <c r="N45" s="60">
        <v>53036</v>
      </c>
      <c r="O45" s="61">
        <v>53912</v>
      </c>
      <c r="P45" s="48"/>
      <c r="Q45" s="48"/>
      <c r="R45" s="48"/>
      <c r="S45" s="48"/>
      <c r="T45" s="48"/>
      <c r="U45" s="48"/>
    </row>
    <row r="46" spans="1:21" ht="30.75" customHeight="1">
      <c r="A46" s="48"/>
      <c r="B46" s="1196"/>
      <c r="C46" s="1197"/>
      <c r="D46" s="62"/>
      <c r="E46" s="1188" t="s">
        <v>13</v>
      </c>
      <c r="F46" s="1188"/>
      <c r="G46" s="1188"/>
      <c r="H46" s="1188"/>
      <c r="I46" s="1188"/>
      <c r="J46" s="1189"/>
      <c r="K46" s="63">
        <v>4221</v>
      </c>
      <c r="L46" s="64">
        <v>4018</v>
      </c>
      <c r="M46" s="64">
        <v>5812</v>
      </c>
      <c r="N46" s="64">
        <v>4500</v>
      </c>
      <c r="O46" s="65">
        <v>2773</v>
      </c>
      <c r="P46" s="48"/>
      <c r="Q46" s="48"/>
      <c r="R46" s="48"/>
      <c r="S46" s="48"/>
      <c r="T46" s="48"/>
      <c r="U46" s="48"/>
    </row>
    <row r="47" spans="1:21" ht="30.75" customHeight="1">
      <c r="A47" s="48"/>
      <c r="B47" s="1196"/>
      <c r="C47" s="1197"/>
      <c r="D47" s="62"/>
      <c r="E47" s="1188" t="s">
        <v>14</v>
      </c>
      <c r="F47" s="1188"/>
      <c r="G47" s="1188"/>
      <c r="H47" s="1188"/>
      <c r="I47" s="1188"/>
      <c r="J47" s="1189"/>
      <c r="K47" s="63">
        <v>41373</v>
      </c>
      <c r="L47" s="64">
        <v>42744</v>
      </c>
      <c r="M47" s="64">
        <v>42877</v>
      </c>
      <c r="N47" s="64">
        <v>43495</v>
      </c>
      <c r="O47" s="65">
        <v>43099</v>
      </c>
      <c r="P47" s="48"/>
      <c r="Q47" s="48"/>
      <c r="R47" s="48"/>
      <c r="S47" s="48"/>
      <c r="T47" s="48"/>
      <c r="U47" s="48"/>
    </row>
    <row r="48" spans="1:21" ht="30.75" customHeight="1">
      <c r="A48" s="48"/>
      <c r="B48" s="1196"/>
      <c r="C48" s="1197"/>
      <c r="D48" s="62"/>
      <c r="E48" s="1188" t="s">
        <v>15</v>
      </c>
      <c r="F48" s="1188"/>
      <c r="G48" s="1188"/>
      <c r="H48" s="1188"/>
      <c r="I48" s="1188"/>
      <c r="J48" s="1189"/>
      <c r="K48" s="63">
        <v>23682</v>
      </c>
      <c r="L48" s="64">
        <v>23409</v>
      </c>
      <c r="M48" s="64">
        <v>25193</v>
      </c>
      <c r="N48" s="64">
        <v>24939</v>
      </c>
      <c r="O48" s="65">
        <v>26073</v>
      </c>
      <c r="P48" s="48"/>
      <c r="Q48" s="48"/>
      <c r="R48" s="48"/>
      <c r="S48" s="48"/>
      <c r="T48" s="48"/>
      <c r="U48" s="48"/>
    </row>
    <row r="49" spans="1:21" ht="30.75" customHeight="1">
      <c r="A49" s="48"/>
      <c r="B49" s="1196"/>
      <c r="C49" s="1197"/>
      <c r="D49" s="62"/>
      <c r="E49" s="1188" t="s">
        <v>16</v>
      </c>
      <c r="F49" s="1188"/>
      <c r="G49" s="1188"/>
      <c r="H49" s="1188"/>
      <c r="I49" s="1188"/>
      <c r="J49" s="1189"/>
      <c r="K49" s="63">
        <v>8</v>
      </c>
      <c r="L49" s="64">
        <v>6</v>
      </c>
      <c r="M49" s="64">
        <v>42</v>
      </c>
      <c r="N49" s="64">
        <v>169</v>
      </c>
      <c r="O49" s="65">
        <v>70</v>
      </c>
      <c r="P49" s="48"/>
      <c r="Q49" s="48"/>
      <c r="R49" s="48"/>
      <c r="S49" s="48"/>
      <c r="T49" s="48"/>
      <c r="U49" s="48"/>
    </row>
    <row r="50" spans="1:21" ht="30.75" customHeight="1">
      <c r="A50" s="48"/>
      <c r="B50" s="1196"/>
      <c r="C50" s="1197"/>
      <c r="D50" s="62"/>
      <c r="E50" s="1188" t="s">
        <v>17</v>
      </c>
      <c r="F50" s="1188"/>
      <c r="G50" s="1188"/>
      <c r="H50" s="1188"/>
      <c r="I50" s="1188"/>
      <c r="J50" s="1189"/>
      <c r="K50" s="63">
        <v>3721</v>
      </c>
      <c r="L50" s="64">
        <v>2604</v>
      </c>
      <c r="M50" s="64">
        <v>2684</v>
      </c>
      <c r="N50" s="64">
        <v>2773</v>
      </c>
      <c r="O50" s="65">
        <v>2897</v>
      </c>
      <c r="P50" s="48"/>
      <c r="Q50" s="48"/>
      <c r="R50" s="48"/>
      <c r="S50" s="48"/>
      <c r="T50" s="48"/>
      <c r="U50" s="48"/>
    </row>
    <row r="51" spans="1:21" ht="30.75" customHeight="1">
      <c r="A51" s="48"/>
      <c r="B51" s="1198"/>
      <c r="C51" s="1199"/>
      <c r="D51" s="66"/>
      <c r="E51" s="1188" t="s">
        <v>18</v>
      </c>
      <c r="F51" s="1188"/>
      <c r="G51" s="1188"/>
      <c r="H51" s="1188"/>
      <c r="I51" s="1188"/>
      <c r="J51" s="1189"/>
      <c r="K51" s="63">
        <v>143</v>
      </c>
      <c r="L51" s="64">
        <v>118</v>
      </c>
      <c r="M51" s="64">
        <v>91</v>
      </c>
      <c r="N51" s="64">
        <v>29</v>
      </c>
      <c r="O51" s="65">
        <v>11</v>
      </c>
      <c r="P51" s="48"/>
      <c r="Q51" s="48"/>
      <c r="R51" s="48"/>
      <c r="S51" s="48"/>
      <c r="T51" s="48"/>
      <c r="U51" s="48"/>
    </row>
    <row r="52" spans="1:21" ht="30.75" customHeight="1">
      <c r="A52" s="48"/>
      <c r="B52" s="1186" t="s">
        <v>19</v>
      </c>
      <c r="C52" s="1187"/>
      <c r="D52" s="66"/>
      <c r="E52" s="1188" t="s">
        <v>20</v>
      </c>
      <c r="F52" s="1188"/>
      <c r="G52" s="1188"/>
      <c r="H52" s="1188"/>
      <c r="I52" s="1188"/>
      <c r="J52" s="1189"/>
      <c r="K52" s="63">
        <v>92861</v>
      </c>
      <c r="L52" s="64">
        <v>91916</v>
      </c>
      <c r="M52" s="64">
        <v>92837</v>
      </c>
      <c r="N52" s="64">
        <v>92931</v>
      </c>
      <c r="O52" s="65">
        <v>91577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36921</v>
      </c>
      <c r="L53" s="69">
        <v>34947</v>
      </c>
      <c r="M53" s="69">
        <v>36646</v>
      </c>
      <c r="N53" s="69">
        <v>36010</v>
      </c>
      <c r="O53" s="70">
        <v>37258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0ZAqI2gRbe/lB47vsJzA1kVAac8FEcCBhPUw0+p2IUcXqN4LtOydj9U2YENFG0VPZ4mN/UTjLZYBV3lyqK5jQ==" saltValue="S2EaYbnh4+ub5QHIRNKD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568</v>
      </c>
      <c r="J40" s="79" t="s">
        <v>569</v>
      </c>
      <c r="K40" s="79" t="s">
        <v>570</v>
      </c>
      <c r="L40" s="79" t="s">
        <v>571</v>
      </c>
      <c r="M40" s="80" t="s">
        <v>572</v>
      </c>
    </row>
    <row r="41" spans="2:13" ht="27.75" customHeight="1">
      <c r="B41" s="1202" t="s">
        <v>24</v>
      </c>
      <c r="C41" s="1203"/>
      <c r="D41" s="81"/>
      <c r="E41" s="1208" t="s">
        <v>25</v>
      </c>
      <c r="F41" s="1208"/>
      <c r="G41" s="1208"/>
      <c r="H41" s="1209"/>
      <c r="I41" s="82">
        <v>1417600</v>
      </c>
      <c r="J41" s="83">
        <v>1428767</v>
      </c>
      <c r="K41" s="83">
        <v>1415368</v>
      </c>
      <c r="L41" s="83">
        <v>1407427</v>
      </c>
      <c r="M41" s="84">
        <v>1413133</v>
      </c>
    </row>
    <row r="42" spans="2:13" ht="27.75" customHeight="1">
      <c r="B42" s="1204"/>
      <c r="C42" s="1205"/>
      <c r="D42" s="85"/>
      <c r="E42" s="1210" t="s">
        <v>26</v>
      </c>
      <c r="F42" s="1210"/>
      <c r="G42" s="1210"/>
      <c r="H42" s="1211"/>
      <c r="I42" s="86">
        <v>22152</v>
      </c>
      <c r="J42" s="87">
        <v>20802</v>
      </c>
      <c r="K42" s="87">
        <v>18774</v>
      </c>
      <c r="L42" s="87">
        <v>19336</v>
      </c>
      <c r="M42" s="88">
        <v>22028</v>
      </c>
    </row>
    <row r="43" spans="2:13" ht="27.75" customHeight="1">
      <c r="B43" s="1204"/>
      <c r="C43" s="1205"/>
      <c r="D43" s="85"/>
      <c r="E43" s="1210" t="s">
        <v>27</v>
      </c>
      <c r="F43" s="1210"/>
      <c r="G43" s="1210"/>
      <c r="H43" s="1211"/>
      <c r="I43" s="86">
        <v>319282</v>
      </c>
      <c r="J43" s="87">
        <v>309507</v>
      </c>
      <c r="K43" s="87">
        <v>311300</v>
      </c>
      <c r="L43" s="87">
        <v>307050</v>
      </c>
      <c r="M43" s="88">
        <v>300919</v>
      </c>
    </row>
    <row r="44" spans="2:13" ht="27.75" customHeight="1">
      <c r="B44" s="1204"/>
      <c r="C44" s="1205"/>
      <c r="D44" s="85"/>
      <c r="E44" s="1210" t="s">
        <v>28</v>
      </c>
      <c r="F44" s="1210"/>
      <c r="G44" s="1210"/>
      <c r="H44" s="1211"/>
      <c r="I44" s="86">
        <v>498</v>
      </c>
      <c r="J44" s="87">
        <v>2196</v>
      </c>
      <c r="K44" s="87">
        <v>3887</v>
      </c>
      <c r="L44" s="87">
        <v>3971</v>
      </c>
      <c r="M44" s="88">
        <v>3919</v>
      </c>
    </row>
    <row r="45" spans="2:13" ht="27.75" customHeight="1">
      <c r="B45" s="1204"/>
      <c r="C45" s="1205"/>
      <c r="D45" s="85"/>
      <c r="E45" s="1210" t="s">
        <v>29</v>
      </c>
      <c r="F45" s="1210"/>
      <c r="G45" s="1210"/>
      <c r="H45" s="1211"/>
      <c r="I45" s="86">
        <v>73074</v>
      </c>
      <c r="J45" s="87">
        <v>66682</v>
      </c>
      <c r="K45" s="87">
        <v>62213</v>
      </c>
      <c r="L45" s="87">
        <v>60683</v>
      </c>
      <c r="M45" s="88">
        <v>103136</v>
      </c>
    </row>
    <row r="46" spans="2:13" ht="27.75" customHeight="1">
      <c r="B46" s="1204"/>
      <c r="C46" s="1205"/>
      <c r="D46" s="89"/>
      <c r="E46" s="1210" t="s">
        <v>30</v>
      </c>
      <c r="F46" s="1210"/>
      <c r="G46" s="1210"/>
      <c r="H46" s="1211"/>
      <c r="I46" s="86">
        <v>23298</v>
      </c>
      <c r="J46" s="87">
        <v>26942</v>
      </c>
      <c r="K46" s="87">
        <v>24051</v>
      </c>
      <c r="L46" s="87">
        <v>18858</v>
      </c>
      <c r="M46" s="88">
        <v>17356</v>
      </c>
    </row>
    <row r="47" spans="2:13" ht="27.75" customHeight="1">
      <c r="B47" s="1204"/>
      <c r="C47" s="1205"/>
      <c r="D47" s="90"/>
      <c r="E47" s="1212" t="s">
        <v>31</v>
      </c>
      <c r="F47" s="1213"/>
      <c r="G47" s="1213"/>
      <c r="H47" s="1214"/>
      <c r="I47" s="86" t="s">
        <v>576</v>
      </c>
      <c r="J47" s="87" t="s">
        <v>576</v>
      </c>
      <c r="K47" s="87" t="s">
        <v>576</v>
      </c>
      <c r="L47" s="87" t="s">
        <v>576</v>
      </c>
      <c r="M47" s="88" t="s">
        <v>576</v>
      </c>
    </row>
    <row r="48" spans="2:13" ht="27.75" customHeight="1">
      <c r="B48" s="1204"/>
      <c r="C48" s="1205"/>
      <c r="D48" s="85"/>
      <c r="E48" s="1210" t="s">
        <v>32</v>
      </c>
      <c r="F48" s="1210"/>
      <c r="G48" s="1210"/>
      <c r="H48" s="1211"/>
      <c r="I48" s="86" t="s">
        <v>576</v>
      </c>
      <c r="J48" s="87" t="s">
        <v>576</v>
      </c>
      <c r="K48" s="87" t="s">
        <v>576</v>
      </c>
      <c r="L48" s="87" t="s">
        <v>576</v>
      </c>
      <c r="M48" s="88" t="s">
        <v>576</v>
      </c>
    </row>
    <row r="49" spans="2:13" ht="27.75" customHeight="1">
      <c r="B49" s="1206"/>
      <c r="C49" s="1207"/>
      <c r="D49" s="85"/>
      <c r="E49" s="1210" t="s">
        <v>33</v>
      </c>
      <c r="F49" s="1210"/>
      <c r="G49" s="1210"/>
      <c r="H49" s="1211"/>
      <c r="I49" s="86" t="s">
        <v>576</v>
      </c>
      <c r="J49" s="87" t="s">
        <v>576</v>
      </c>
      <c r="K49" s="87" t="s">
        <v>576</v>
      </c>
      <c r="L49" s="87" t="s">
        <v>576</v>
      </c>
      <c r="M49" s="88" t="s">
        <v>576</v>
      </c>
    </row>
    <row r="50" spans="2:13" ht="27.75" customHeight="1">
      <c r="B50" s="1215" t="s">
        <v>34</v>
      </c>
      <c r="C50" s="1216"/>
      <c r="D50" s="91"/>
      <c r="E50" s="1210" t="s">
        <v>35</v>
      </c>
      <c r="F50" s="1210"/>
      <c r="G50" s="1210"/>
      <c r="H50" s="1211"/>
      <c r="I50" s="86">
        <v>192355</v>
      </c>
      <c r="J50" s="87">
        <v>200388</v>
      </c>
      <c r="K50" s="87">
        <v>204605</v>
      </c>
      <c r="L50" s="87">
        <v>220728</v>
      </c>
      <c r="M50" s="88">
        <v>239456</v>
      </c>
    </row>
    <row r="51" spans="2:13" ht="27.75" customHeight="1">
      <c r="B51" s="1204"/>
      <c r="C51" s="1205"/>
      <c r="D51" s="85"/>
      <c r="E51" s="1210" t="s">
        <v>36</v>
      </c>
      <c r="F51" s="1210"/>
      <c r="G51" s="1210"/>
      <c r="H51" s="1211"/>
      <c r="I51" s="86">
        <v>315956</v>
      </c>
      <c r="J51" s="87">
        <v>314592</v>
      </c>
      <c r="K51" s="87">
        <v>305581</v>
      </c>
      <c r="L51" s="87">
        <v>299834</v>
      </c>
      <c r="M51" s="88">
        <v>295295</v>
      </c>
    </row>
    <row r="52" spans="2:13" ht="27.75" customHeight="1">
      <c r="B52" s="1206"/>
      <c r="C52" s="1207"/>
      <c r="D52" s="85"/>
      <c r="E52" s="1210" t="s">
        <v>37</v>
      </c>
      <c r="F52" s="1210"/>
      <c r="G52" s="1210"/>
      <c r="H52" s="1211"/>
      <c r="I52" s="86">
        <v>841459</v>
      </c>
      <c r="J52" s="87">
        <v>849919</v>
      </c>
      <c r="K52" s="87">
        <v>849127</v>
      </c>
      <c r="L52" s="87">
        <v>843486</v>
      </c>
      <c r="M52" s="88">
        <v>848787</v>
      </c>
    </row>
    <row r="53" spans="2:13" ht="27.75" customHeight="1" thickBot="1">
      <c r="B53" s="1217" t="s">
        <v>38</v>
      </c>
      <c r="C53" s="1218"/>
      <c r="D53" s="92"/>
      <c r="E53" s="1219" t="s">
        <v>39</v>
      </c>
      <c r="F53" s="1219"/>
      <c r="G53" s="1219"/>
      <c r="H53" s="1220"/>
      <c r="I53" s="93">
        <v>506135</v>
      </c>
      <c r="J53" s="94">
        <v>489998</v>
      </c>
      <c r="K53" s="94">
        <v>476280</v>
      </c>
      <c r="L53" s="94">
        <v>453279</v>
      </c>
      <c r="M53" s="95">
        <v>476954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g+3bFF5xXdOiuwruOShKf15t82xO8MlqS2kaFINCupurJrF5T8Wzv2dQCezUJ8XmCQQhC7BPnsLlWfmfAKNDw==" saltValue="EixNTRO1SXaGjeVSAsHT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570</v>
      </c>
      <c r="G54" s="104" t="s">
        <v>571</v>
      </c>
      <c r="H54" s="105" t="s">
        <v>572</v>
      </c>
    </row>
    <row r="55" spans="2:8" ht="52.5" customHeight="1">
      <c r="B55" s="106"/>
      <c r="C55" s="1226" t="s">
        <v>42</v>
      </c>
      <c r="D55" s="1226"/>
      <c r="E55" s="1227"/>
      <c r="F55" s="107">
        <v>22377</v>
      </c>
      <c r="G55" s="107">
        <v>24202</v>
      </c>
      <c r="H55" s="108">
        <v>27807</v>
      </c>
    </row>
    <row r="56" spans="2:8" ht="52.5" customHeight="1">
      <c r="B56" s="109"/>
      <c r="C56" s="1228" t="s">
        <v>43</v>
      </c>
      <c r="D56" s="1228"/>
      <c r="E56" s="1229"/>
      <c r="F56" s="110">
        <v>5259</v>
      </c>
      <c r="G56" s="110">
        <v>5309</v>
      </c>
      <c r="H56" s="111">
        <v>5360</v>
      </c>
    </row>
    <row r="57" spans="2:8" ht="53.25" customHeight="1">
      <c r="B57" s="109"/>
      <c r="C57" s="1230" t="s">
        <v>44</v>
      </c>
      <c r="D57" s="1230"/>
      <c r="E57" s="1231"/>
      <c r="F57" s="112">
        <v>22512</v>
      </c>
      <c r="G57" s="112">
        <v>29600</v>
      </c>
      <c r="H57" s="113">
        <v>28882</v>
      </c>
    </row>
    <row r="58" spans="2:8" ht="45.75" customHeight="1">
      <c r="B58" s="114"/>
      <c r="C58" s="1221" t="s">
        <v>633</v>
      </c>
      <c r="D58" s="1222"/>
      <c r="E58" s="1223"/>
      <c r="F58" s="115">
        <v>9397</v>
      </c>
      <c r="G58" s="115">
        <v>10981</v>
      </c>
      <c r="H58" s="116">
        <v>8985</v>
      </c>
    </row>
    <row r="59" spans="2:8" ht="45.75" customHeight="1">
      <c r="B59" s="114"/>
      <c r="C59" s="1221" t="s">
        <v>634</v>
      </c>
      <c r="D59" s="1222"/>
      <c r="E59" s="1223"/>
      <c r="F59" s="115">
        <v>6</v>
      </c>
      <c r="G59" s="115">
        <v>2010</v>
      </c>
      <c r="H59" s="116">
        <v>3539</v>
      </c>
    </row>
    <row r="60" spans="2:8" ht="45.75" customHeight="1">
      <c r="B60" s="114"/>
      <c r="C60" s="1221" t="s">
        <v>635</v>
      </c>
      <c r="D60" s="1222"/>
      <c r="E60" s="1223"/>
      <c r="F60" s="115">
        <v>3074</v>
      </c>
      <c r="G60" s="115">
        <v>3103</v>
      </c>
      <c r="H60" s="116">
        <v>3133</v>
      </c>
    </row>
    <row r="61" spans="2:8" ht="45.75" customHeight="1">
      <c r="B61" s="114"/>
      <c r="C61" s="1221" t="s">
        <v>636</v>
      </c>
      <c r="D61" s="1222"/>
      <c r="E61" s="1223"/>
      <c r="F61" s="115">
        <v>436</v>
      </c>
      <c r="G61" s="115">
        <v>3439</v>
      </c>
      <c r="H61" s="116">
        <v>3066</v>
      </c>
    </row>
    <row r="62" spans="2:8" ht="45.75" customHeight="1" thickBot="1">
      <c r="B62" s="117"/>
      <c r="C62" s="1221" t="s">
        <v>637</v>
      </c>
      <c r="D62" s="1222"/>
      <c r="E62" s="1223"/>
      <c r="F62" s="115">
        <v>2240</v>
      </c>
      <c r="G62" s="115">
        <v>2235</v>
      </c>
      <c r="H62" s="116">
        <v>2238</v>
      </c>
    </row>
    <row r="63" spans="2:8" ht="52.5" customHeight="1" thickBot="1">
      <c r="B63" s="118"/>
      <c r="C63" s="1224" t="s">
        <v>45</v>
      </c>
      <c r="D63" s="1224"/>
      <c r="E63" s="1225"/>
      <c r="F63" s="119">
        <v>50148</v>
      </c>
      <c r="G63" s="119">
        <v>59111</v>
      </c>
      <c r="H63" s="120">
        <v>62049</v>
      </c>
    </row>
    <row r="64" spans="2:8" ht="15" customHeight="1"/>
    <row r="65" ht="0" hidden="1" customHeight="1"/>
    <row r="66" ht="0" hidden="1" customHeight="1"/>
  </sheetData>
  <sheetProtection algorithmName="SHA-512" hashValue="5t+geQPqSkH6FoXNDIEgadmdNASUyPU+3kdh/+hiRUp+hMCrUL/Vgu/7YCwJgQ98IOuSCtKK4Sii0OvLBziZug==" saltValue="HxHxihgrktkZExGWsOQ3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L56" zoomScaleNormal="100" zoomScaleSheetLayoutView="55" workbookViewId="0"/>
  </sheetViews>
  <sheetFormatPr defaultColWidth="0" defaultRowHeight="0" customHeight="1" zeroHeight="1"/>
  <cols>
    <col min="1" max="1" width="6.33203125" style="1232" customWidth="1"/>
    <col min="2" max="107" width="2.44140625" style="1232" customWidth="1"/>
    <col min="108" max="108" width="6.109375" style="1234" customWidth="1"/>
    <col min="109" max="109" width="5.88671875" style="1233" customWidth="1"/>
    <col min="110" max="110" width="19.109375" style="1232" hidden="1"/>
    <col min="111" max="115" width="12.6640625" style="1232" hidden="1"/>
    <col min="116" max="349" width="8.6640625" style="1232" hidden="1"/>
    <col min="350" max="355" width="14.88671875" style="1232" hidden="1"/>
    <col min="356" max="357" width="15.88671875" style="1232" hidden="1"/>
    <col min="358" max="363" width="16.109375" style="1232" hidden="1"/>
    <col min="364" max="364" width="6.109375" style="1232" hidden="1"/>
    <col min="365" max="365" width="3" style="1232" hidden="1"/>
    <col min="366" max="605" width="8.6640625" style="1232" hidden="1"/>
    <col min="606" max="611" width="14.88671875" style="1232" hidden="1"/>
    <col min="612" max="613" width="15.88671875" style="1232" hidden="1"/>
    <col min="614" max="619" width="16.109375" style="1232" hidden="1"/>
    <col min="620" max="620" width="6.109375" style="1232" hidden="1"/>
    <col min="621" max="621" width="3" style="1232" hidden="1"/>
    <col min="622" max="861" width="8.6640625" style="1232" hidden="1"/>
    <col min="862" max="867" width="14.88671875" style="1232" hidden="1"/>
    <col min="868" max="869" width="15.88671875" style="1232" hidden="1"/>
    <col min="870" max="875" width="16.109375" style="1232" hidden="1"/>
    <col min="876" max="876" width="6.109375" style="1232" hidden="1"/>
    <col min="877" max="877" width="3" style="1232" hidden="1"/>
    <col min="878" max="1117" width="8.6640625" style="1232" hidden="1"/>
    <col min="1118" max="1123" width="14.88671875" style="1232" hidden="1"/>
    <col min="1124" max="1125" width="15.88671875" style="1232" hidden="1"/>
    <col min="1126" max="1131" width="16.109375" style="1232" hidden="1"/>
    <col min="1132" max="1132" width="6.109375" style="1232" hidden="1"/>
    <col min="1133" max="1133" width="3" style="1232" hidden="1"/>
    <col min="1134" max="1373" width="8.6640625" style="1232" hidden="1"/>
    <col min="1374" max="1379" width="14.88671875" style="1232" hidden="1"/>
    <col min="1380" max="1381" width="15.88671875" style="1232" hidden="1"/>
    <col min="1382" max="1387" width="16.109375" style="1232" hidden="1"/>
    <col min="1388" max="1388" width="6.109375" style="1232" hidden="1"/>
    <col min="1389" max="1389" width="3" style="1232" hidden="1"/>
    <col min="1390" max="1629" width="8.6640625" style="1232" hidden="1"/>
    <col min="1630" max="1635" width="14.88671875" style="1232" hidden="1"/>
    <col min="1636" max="1637" width="15.88671875" style="1232" hidden="1"/>
    <col min="1638" max="1643" width="16.109375" style="1232" hidden="1"/>
    <col min="1644" max="1644" width="6.109375" style="1232" hidden="1"/>
    <col min="1645" max="1645" width="3" style="1232" hidden="1"/>
    <col min="1646" max="1885" width="8.6640625" style="1232" hidden="1"/>
    <col min="1886" max="1891" width="14.88671875" style="1232" hidden="1"/>
    <col min="1892" max="1893" width="15.88671875" style="1232" hidden="1"/>
    <col min="1894" max="1899" width="16.109375" style="1232" hidden="1"/>
    <col min="1900" max="1900" width="6.109375" style="1232" hidden="1"/>
    <col min="1901" max="1901" width="3" style="1232" hidden="1"/>
    <col min="1902" max="2141" width="8.6640625" style="1232" hidden="1"/>
    <col min="2142" max="2147" width="14.88671875" style="1232" hidden="1"/>
    <col min="2148" max="2149" width="15.88671875" style="1232" hidden="1"/>
    <col min="2150" max="2155" width="16.109375" style="1232" hidden="1"/>
    <col min="2156" max="2156" width="6.109375" style="1232" hidden="1"/>
    <col min="2157" max="2157" width="3" style="1232" hidden="1"/>
    <col min="2158" max="2397" width="8.6640625" style="1232" hidden="1"/>
    <col min="2398" max="2403" width="14.88671875" style="1232" hidden="1"/>
    <col min="2404" max="2405" width="15.88671875" style="1232" hidden="1"/>
    <col min="2406" max="2411" width="16.109375" style="1232" hidden="1"/>
    <col min="2412" max="2412" width="6.109375" style="1232" hidden="1"/>
    <col min="2413" max="2413" width="3" style="1232" hidden="1"/>
    <col min="2414" max="2653" width="8.6640625" style="1232" hidden="1"/>
    <col min="2654" max="2659" width="14.88671875" style="1232" hidden="1"/>
    <col min="2660" max="2661" width="15.88671875" style="1232" hidden="1"/>
    <col min="2662" max="2667" width="16.109375" style="1232" hidden="1"/>
    <col min="2668" max="2668" width="6.109375" style="1232" hidden="1"/>
    <col min="2669" max="2669" width="3" style="1232" hidden="1"/>
    <col min="2670" max="2909" width="8.6640625" style="1232" hidden="1"/>
    <col min="2910" max="2915" width="14.88671875" style="1232" hidden="1"/>
    <col min="2916" max="2917" width="15.88671875" style="1232" hidden="1"/>
    <col min="2918" max="2923" width="16.109375" style="1232" hidden="1"/>
    <col min="2924" max="2924" width="6.109375" style="1232" hidden="1"/>
    <col min="2925" max="2925" width="3" style="1232" hidden="1"/>
    <col min="2926" max="3165" width="8.6640625" style="1232" hidden="1"/>
    <col min="3166" max="3171" width="14.88671875" style="1232" hidden="1"/>
    <col min="3172" max="3173" width="15.88671875" style="1232" hidden="1"/>
    <col min="3174" max="3179" width="16.109375" style="1232" hidden="1"/>
    <col min="3180" max="3180" width="6.109375" style="1232" hidden="1"/>
    <col min="3181" max="3181" width="3" style="1232" hidden="1"/>
    <col min="3182" max="3421" width="8.6640625" style="1232" hidden="1"/>
    <col min="3422" max="3427" width="14.88671875" style="1232" hidden="1"/>
    <col min="3428" max="3429" width="15.88671875" style="1232" hidden="1"/>
    <col min="3430" max="3435" width="16.109375" style="1232" hidden="1"/>
    <col min="3436" max="3436" width="6.109375" style="1232" hidden="1"/>
    <col min="3437" max="3437" width="3" style="1232" hidden="1"/>
    <col min="3438" max="3677" width="8.6640625" style="1232" hidden="1"/>
    <col min="3678" max="3683" width="14.88671875" style="1232" hidden="1"/>
    <col min="3684" max="3685" width="15.88671875" style="1232" hidden="1"/>
    <col min="3686" max="3691" width="16.109375" style="1232" hidden="1"/>
    <col min="3692" max="3692" width="6.109375" style="1232" hidden="1"/>
    <col min="3693" max="3693" width="3" style="1232" hidden="1"/>
    <col min="3694" max="3933" width="8.6640625" style="1232" hidden="1"/>
    <col min="3934" max="3939" width="14.88671875" style="1232" hidden="1"/>
    <col min="3940" max="3941" width="15.88671875" style="1232" hidden="1"/>
    <col min="3942" max="3947" width="16.109375" style="1232" hidden="1"/>
    <col min="3948" max="3948" width="6.109375" style="1232" hidden="1"/>
    <col min="3949" max="3949" width="3" style="1232" hidden="1"/>
    <col min="3950" max="4189" width="8.6640625" style="1232" hidden="1"/>
    <col min="4190" max="4195" width="14.88671875" style="1232" hidden="1"/>
    <col min="4196" max="4197" width="15.88671875" style="1232" hidden="1"/>
    <col min="4198" max="4203" width="16.109375" style="1232" hidden="1"/>
    <col min="4204" max="4204" width="6.109375" style="1232" hidden="1"/>
    <col min="4205" max="4205" width="3" style="1232" hidden="1"/>
    <col min="4206" max="4445" width="8.6640625" style="1232" hidden="1"/>
    <col min="4446" max="4451" width="14.88671875" style="1232" hidden="1"/>
    <col min="4452" max="4453" width="15.88671875" style="1232" hidden="1"/>
    <col min="4454" max="4459" width="16.109375" style="1232" hidden="1"/>
    <col min="4460" max="4460" width="6.109375" style="1232" hidden="1"/>
    <col min="4461" max="4461" width="3" style="1232" hidden="1"/>
    <col min="4462" max="4701" width="8.6640625" style="1232" hidden="1"/>
    <col min="4702" max="4707" width="14.88671875" style="1232" hidden="1"/>
    <col min="4708" max="4709" width="15.88671875" style="1232" hidden="1"/>
    <col min="4710" max="4715" width="16.109375" style="1232" hidden="1"/>
    <col min="4716" max="4716" width="6.109375" style="1232" hidden="1"/>
    <col min="4717" max="4717" width="3" style="1232" hidden="1"/>
    <col min="4718" max="4957" width="8.6640625" style="1232" hidden="1"/>
    <col min="4958" max="4963" width="14.88671875" style="1232" hidden="1"/>
    <col min="4964" max="4965" width="15.88671875" style="1232" hidden="1"/>
    <col min="4966" max="4971" width="16.109375" style="1232" hidden="1"/>
    <col min="4972" max="4972" width="6.109375" style="1232" hidden="1"/>
    <col min="4973" max="4973" width="3" style="1232" hidden="1"/>
    <col min="4974" max="5213" width="8.6640625" style="1232" hidden="1"/>
    <col min="5214" max="5219" width="14.88671875" style="1232" hidden="1"/>
    <col min="5220" max="5221" width="15.88671875" style="1232" hidden="1"/>
    <col min="5222" max="5227" width="16.109375" style="1232" hidden="1"/>
    <col min="5228" max="5228" width="6.109375" style="1232" hidden="1"/>
    <col min="5229" max="5229" width="3" style="1232" hidden="1"/>
    <col min="5230" max="5469" width="8.6640625" style="1232" hidden="1"/>
    <col min="5470" max="5475" width="14.88671875" style="1232" hidden="1"/>
    <col min="5476" max="5477" width="15.88671875" style="1232" hidden="1"/>
    <col min="5478" max="5483" width="16.109375" style="1232" hidden="1"/>
    <col min="5484" max="5484" width="6.109375" style="1232" hidden="1"/>
    <col min="5485" max="5485" width="3" style="1232" hidden="1"/>
    <col min="5486" max="5725" width="8.6640625" style="1232" hidden="1"/>
    <col min="5726" max="5731" width="14.88671875" style="1232" hidden="1"/>
    <col min="5732" max="5733" width="15.88671875" style="1232" hidden="1"/>
    <col min="5734" max="5739" width="16.109375" style="1232" hidden="1"/>
    <col min="5740" max="5740" width="6.109375" style="1232" hidden="1"/>
    <col min="5741" max="5741" width="3" style="1232" hidden="1"/>
    <col min="5742" max="5981" width="8.6640625" style="1232" hidden="1"/>
    <col min="5982" max="5987" width="14.88671875" style="1232" hidden="1"/>
    <col min="5988" max="5989" width="15.88671875" style="1232" hidden="1"/>
    <col min="5990" max="5995" width="16.109375" style="1232" hidden="1"/>
    <col min="5996" max="5996" width="6.109375" style="1232" hidden="1"/>
    <col min="5997" max="5997" width="3" style="1232" hidden="1"/>
    <col min="5998" max="6237" width="8.6640625" style="1232" hidden="1"/>
    <col min="6238" max="6243" width="14.88671875" style="1232" hidden="1"/>
    <col min="6244" max="6245" width="15.88671875" style="1232" hidden="1"/>
    <col min="6246" max="6251" width="16.109375" style="1232" hidden="1"/>
    <col min="6252" max="6252" width="6.109375" style="1232" hidden="1"/>
    <col min="6253" max="6253" width="3" style="1232" hidden="1"/>
    <col min="6254" max="6493" width="8.6640625" style="1232" hidden="1"/>
    <col min="6494" max="6499" width="14.88671875" style="1232" hidden="1"/>
    <col min="6500" max="6501" width="15.88671875" style="1232" hidden="1"/>
    <col min="6502" max="6507" width="16.109375" style="1232" hidden="1"/>
    <col min="6508" max="6508" width="6.109375" style="1232" hidden="1"/>
    <col min="6509" max="6509" width="3" style="1232" hidden="1"/>
    <col min="6510" max="6749" width="8.6640625" style="1232" hidden="1"/>
    <col min="6750" max="6755" width="14.88671875" style="1232" hidden="1"/>
    <col min="6756" max="6757" width="15.88671875" style="1232" hidden="1"/>
    <col min="6758" max="6763" width="16.109375" style="1232" hidden="1"/>
    <col min="6764" max="6764" width="6.109375" style="1232" hidden="1"/>
    <col min="6765" max="6765" width="3" style="1232" hidden="1"/>
    <col min="6766" max="7005" width="8.6640625" style="1232" hidden="1"/>
    <col min="7006" max="7011" width="14.88671875" style="1232" hidden="1"/>
    <col min="7012" max="7013" width="15.88671875" style="1232" hidden="1"/>
    <col min="7014" max="7019" width="16.109375" style="1232" hidden="1"/>
    <col min="7020" max="7020" width="6.109375" style="1232" hidden="1"/>
    <col min="7021" max="7021" width="3" style="1232" hidden="1"/>
    <col min="7022" max="7261" width="8.6640625" style="1232" hidden="1"/>
    <col min="7262" max="7267" width="14.88671875" style="1232" hidden="1"/>
    <col min="7268" max="7269" width="15.88671875" style="1232" hidden="1"/>
    <col min="7270" max="7275" width="16.109375" style="1232" hidden="1"/>
    <col min="7276" max="7276" width="6.109375" style="1232" hidden="1"/>
    <col min="7277" max="7277" width="3" style="1232" hidden="1"/>
    <col min="7278" max="7517" width="8.6640625" style="1232" hidden="1"/>
    <col min="7518" max="7523" width="14.88671875" style="1232" hidden="1"/>
    <col min="7524" max="7525" width="15.88671875" style="1232" hidden="1"/>
    <col min="7526" max="7531" width="16.109375" style="1232" hidden="1"/>
    <col min="7532" max="7532" width="6.109375" style="1232" hidden="1"/>
    <col min="7533" max="7533" width="3" style="1232" hidden="1"/>
    <col min="7534" max="7773" width="8.6640625" style="1232" hidden="1"/>
    <col min="7774" max="7779" width="14.88671875" style="1232" hidden="1"/>
    <col min="7780" max="7781" width="15.88671875" style="1232" hidden="1"/>
    <col min="7782" max="7787" width="16.109375" style="1232" hidden="1"/>
    <col min="7788" max="7788" width="6.109375" style="1232" hidden="1"/>
    <col min="7789" max="7789" width="3" style="1232" hidden="1"/>
    <col min="7790" max="8029" width="8.6640625" style="1232" hidden="1"/>
    <col min="8030" max="8035" width="14.88671875" style="1232" hidden="1"/>
    <col min="8036" max="8037" width="15.88671875" style="1232" hidden="1"/>
    <col min="8038" max="8043" width="16.109375" style="1232" hidden="1"/>
    <col min="8044" max="8044" width="6.109375" style="1232" hidden="1"/>
    <col min="8045" max="8045" width="3" style="1232" hidden="1"/>
    <col min="8046" max="8285" width="8.6640625" style="1232" hidden="1"/>
    <col min="8286" max="8291" width="14.88671875" style="1232" hidden="1"/>
    <col min="8292" max="8293" width="15.88671875" style="1232" hidden="1"/>
    <col min="8294" max="8299" width="16.109375" style="1232" hidden="1"/>
    <col min="8300" max="8300" width="6.109375" style="1232" hidden="1"/>
    <col min="8301" max="8301" width="3" style="1232" hidden="1"/>
    <col min="8302" max="8541" width="8.6640625" style="1232" hidden="1"/>
    <col min="8542" max="8547" width="14.88671875" style="1232" hidden="1"/>
    <col min="8548" max="8549" width="15.88671875" style="1232" hidden="1"/>
    <col min="8550" max="8555" width="16.109375" style="1232" hidden="1"/>
    <col min="8556" max="8556" width="6.109375" style="1232" hidden="1"/>
    <col min="8557" max="8557" width="3" style="1232" hidden="1"/>
    <col min="8558" max="8797" width="8.6640625" style="1232" hidden="1"/>
    <col min="8798" max="8803" width="14.88671875" style="1232" hidden="1"/>
    <col min="8804" max="8805" width="15.88671875" style="1232" hidden="1"/>
    <col min="8806" max="8811" width="16.109375" style="1232" hidden="1"/>
    <col min="8812" max="8812" width="6.109375" style="1232" hidden="1"/>
    <col min="8813" max="8813" width="3" style="1232" hidden="1"/>
    <col min="8814" max="9053" width="8.6640625" style="1232" hidden="1"/>
    <col min="9054" max="9059" width="14.88671875" style="1232" hidden="1"/>
    <col min="9060" max="9061" width="15.88671875" style="1232" hidden="1"/>
    <col min="9062" max="9067" width="16.109375" style="1232" hidden="1"/>
    <col min="9068" max="9068" width="6.109375" style="1232" hidden="1"/>
    <col min="9069" max="9069" width="3" style="1232" hidden="1"/>
    <col min="9070" max="9309" width="8.6640625" style="1232" hidden="1"/>
    <col min="9310" max="9315" width="14.88671875" style="1232" hidden="1"/>
    <col min="9316" max="9317" width="15.88671875" style="1232" hidden="1"/>
    <col min="9318" max="9323" width="16.109375" style="1232" hidden="1"/>
    <col min="9324" max="9324" width="6.109375" style="1232" hidden="1"/>
    <col min="9325" max="9325" width="3" style="1232" hidden="1"/>
    <col min="9326" max="9565" width="8.6640625" style="1232" hidden="1"/>
    <col min="9566" max="9571" width="14.88671875" style="1232" hidden="1"/>
    <col min="9572" max="9573" width="15.88671875" style="1232" hidden="1"/>
    <col min="9574" max="9579" width="16.109375" style="1232" hidden="1"/>
    <col min="9580" max="9580" width="6.109375" style="1232" hidden="1"/>
    <col min="9581" max="9581" width="3" style="1232" hidden="1"/>
    <col min="9582" max="9821" width="8.6640625" style="1232" hidden="1"/>
    <col min="9822" max="9827" width="14.88671875" style="1232" hidden="1"/>
    <col min="9828" max="9829" width="15.88671875" style="1232" hidden="1"/>
    <col min="9830" max="9835" width="16.109375" style="1232" hidden="1"/>
    <col min="9836" max="9836" width="6.109375" style="1232" hidden="1"/>
    <col min="9837" max="9837" width="3" style="1232" hidden="1"/>
    <col min="9838" max="10077" width="8.6640625" style="1232" hidden="1"/>
    <col min="10078" max="10083" width="14.88671875" style="1232" hidden="1"/>
    <col min="10084" max="10085" width="15.88671875" style="1232" hidden="1"/>
    <col min="10086" max="10091" width="16.109375" style="1232" hidden="1"/>
    <col min="10092" max="10092" width="6.109375" style="1232" hidden="1"/>
    <col min="10093" max="10093" width="3" style="1232" hidden="1"/>
    <col min="10094" max="10333" width="8.6640625" style="1232" hidden="1"/>
    <col min="10334" max="10339" width="14.88671875" style="1232" hidden="1"/>
    <col min="10340" max="10341" width="15.88671875" style="1232" hidden="1"/>
    <col min="10342" max="10347" width="16.109375" style="1232" hidden="1"/>
    <col min="10348" max="10348" width="6.109375" style="1232" hidden="1"/>
    <col min="10349" max="10349" width="3" style="1232" hidden="1"/>
    <col min="10350" max="10589" width="8.6640625" style="1232" hidden="1"/>
    <col min="10590" max="10595" width="14.88671875" style="1232" hidden="1"/>
    <col min="10596" max="10597" width="15.88671875" style="1232" hidden="1"/>
    <col min="10598" max="10603" width="16.109375" style="1232" hidden="1"/>
    <col min="10604" max="10604" width="6.109375" style="1232" hidden="1"/>
    <col min="10605" max="10605" width="3" style="1232" hidden="1"/>
    <col min="10606" max="10845" width="8.6640625" style="1232" hidden="1"/>
    <col min="10846" max="10851" width="14.88671875" style="1232" hidden="1"/>
    <col min="10852" max="10853" width="15.88671875" style="1232" hidden="1"/>
    <col min="10854" max="10859" width="16.109375" style="1232" hidden="1"/>
    <col min="10860" max="10860" width="6.109375" style="1232" hidden="1"/>
    <col min="10861" max="10861" width="3" style="1232" hidden="1"/>
    <col min="10862" max="11101" width="8.6640625" style="1232" hidden="1"/>
    <col min="11102" max="11107" width="14.88671875" style="1232" hidden="1"/>
    <col min="11108" max="11109" width="15.88671875" style="1232" hidden="1"/>
    <col min="11110" max="11115" width="16.109375" style="1232" hidden="1"/>
    <col min="11116" max="11116" width="6.109375" style="1232" hidden="1"/>
    <col min="11117" max="11117" width="3" style="1232" hidden="1"/>
    <col min="11118" max="11357" width="8.6640625" style="1232" hidden="1"/>
    <col min="11358" max="11363" width="14.88671875" style="1232" hidden="1"/>
    <col min="11364" max="11365" width="15.88671875" style="1232" hidden="1"/>
    <col min="11366" max="11371" width="16.109375" style="1232" hidden="1"/>
    <col min="11372" max="11372" width="6.109375" style="1232" hidden="1"/>
    <col min="11373" max="11373" width="3" style="1232" hidden="1"/>
    <col min="11374" max="11613" width="8.6640625" style="1232" hidden="1"/>
    <col min="11614" max="11619" width="14.88671875" style="1232" hidden="1"/>
    <col min="11620" max="11621" width="15.88671875" style="1232" hidden="1"/>
    <col min="11622" max="11627" width="16.109375" style="1232" hidden="1"/>
    <col min="11628" max="11628" width="6.109375" style="1232" hidden="1"/>
    <col min="11629" max="11629" width="3" style="1232" hidden="1"/>
    <col min="11630" max="11869" width="8.6640625" style="1232" hidden="1"/>
    <col min="11870" max="11875" width="14.88671875" style="1232" hidden="1"/>
    <col min="11876" max="11877" width="15.88671875" style="1232" hidden="1"/>
    <col min="11878" max="11883" width="16.109375" style="1232" hidden="1"/>
    <col min="11884" max="11884" width="6.109375" style="1232" hidden="1"/>
    <col min="11885" max="11885" width="3" style="1232" hidden="1"/>
    <col min="11886" max="12125" width="8.6640625" style="1232" hidden="1"/>
    <col min="12126" max="12131" width="14.88671875" style="1232" hidden="1"/>
    <col min="12132" max="12133" width="15.88671875" style="1232" hidden="1"/>
    <col min="12134" max="12139" width="16.109375" style="1232" hidden="1"/>
    <col min="12140" max="12140" width="6.109375" style="1232" hidden="1"/>
    <col min="12141" max="12141" width="3" style="1232" hidden="1"/>
    <col min="12142" max="12381" width="8.6640625" style="1232" hidden="1"/>
    <col min="12382" max="12387" width="14.88671875" style="1232" hidden="1"/>
    <col min="12388" max="12389" width="15.88671875" style="1232" hidden="1"/>
    <col min="12390" max="12395" width="16.109375" style="1232" hidden="1"/>
    <col min="12396" max="12396" width="6.109375" style="1232" hidden="1"/>
    <col min="12397" max="12397" width="3" style="1232" hidden="1"/>
    <col min="12398" max="12637" width="8.6640625" style="1232" hidden="1"/>
    <col min="12638" max="12643" width="14.88671875" style="1232" hidden="1"/>
    <col min="12644" max="12645" width="15.88671875" style="1232" hidden="1"/>
    <col min="12646" max="12651" width="16.109375" style="1232" hidden="1"/>
    <col min="12652" max="12652" width="6.109375" style="1232" hidden="1"/>
    <col min="12653" max="12653" width="3" style="1232" hidden="1"/>
    <col min="12654" max="12893" width="8.6640625" style="1232" hidden="1"/>
    <col min="12894" max="12899" width="14.88671875" style="1232" hidden="1"/>
    <col min="12900" max="12901" width="15.88671875" style="1232" hidden="1"/>
    <col min="12902" max="12907" width="16.109375" style="1232" hidden="1"/>
    <col min="12908" max="12908" width="6.109375" style="1232" hidden="1"/>
    <col min="12909" max="12909" width="3" style="1232" hidden="1"/>
    <col min="12910" max="13149" width="8.6640625" style="1232" hidden="1"/>
    <col min="13150" max="13155" width="14.88671875" style="1232" hidden="1"/>
    <col min="13156" max="13157" width="15.88671875" style="1232" hidden="1"/>
    <col min="13158" max="13163" width="16.109375" style="1232" hidden="1"/>
    <col min="13164" max="13164" width="6.109375" style="1232" hidden="1"/>
    <col min="13165" max="13165" width="3" style="1232" hidden="1"/>
    <col min="13166" max="13405" width="8.6640625" style="1232" hidden="1"/>
    <col min="13406" max="13411" width="14.88671875" style="1232" hidden="1"/>
    <col min="13412" max="13413" width="15.88671875" style="1232" hidden="1"/>
    <col min="13414" max="13419" width="16.109375" style="1232" hidden="1"/>
    <col min="13420" max="13420" width="6.109375" style="1232" hidden="1"/>
    <col min="13421" max="13421" width="3" style="1232" hidden="1"/>
    <col min="13422" max="13661" width="8.6640625" style="1232" hidden="1"/>
    <col min="13662" max="13667" width="14.88671875" style="1232" hidden="1"/>
    <col min="13668" max="13669" width="15.88671875" style="1232" hidden="1"/>
    <col min="13670" max="13675" width="16.109375" style="1232" hidden="1"/>
    <col min="13676" max="13676" width="6.109375" style="1232" hidden="1"/>
    <col min="13677" max="13677" width="3" style="1232" hidden="1"/>
    <col min="13678" max="13917" width="8.6640625" style="1232" hidden="1"/>
    <col min="13918" max="13923" width="14.88671875" style="1232" hidden="1"/>
    <col min="13924" max="13925" width="15.88671875" style="1232" hidden="1"/>
    <col min="13926" max="13931" width="16.109375" style="1232" hidden="1"/>
    <col min="13932" max="13932" width="6.109375" style="1232" hidden="1"/>
    <col min="13933" max="13933" width="3" style="1232" hidden="1"/>
    <col min="13934" max="14173" width="8.6640625" style="1232" hidden="1"/>
    <col min="14174" max="14179" width="14.88671875" style="1232" hidden="1"/>
    <col min="14180" max="14181" width="15.88671875" style="1232" hidden="1"/>
    <col min="14182" max="14187" width="16.109375" style="1232" hidden="1"/>
    <col min="14188" max="14188" width="6.109375" style="1232" hidden="1"/>
    <col min="14189" max="14189" width="3" style="1232" hidden="1"/>
    <col min="14190" max="14429" width="8.6640625" style="1232" hidden="1"/>
    <col min="14430" max="14435" width="14.88671875" style="1232" hidden="1"/>
    <col min="14436" max="14437" width="15.88671875" style="1232" hidden="1"/>
    <col min="14438" max="14443" width="16.109375" style="1232" hidden="1"/>
    <col min="14444" max="14444" width="6.109375" style="1232" hidden="1"/>
    <col min="14445" max="14445" width="3" style="1232" hidden="1"/>
    <col min="14446" max="14685" width="8.6640625" style="1232" hidden="1"/>
    <col min="14686" max="14691" width="14.88671875" style="1232" hidden="1"/>
    <col min="14692" max="14693" width="15.88671875" style="1232" hidden="1"/>
    <col min="14694" max="14699" width="16.109375" style="1232" hidden="1"/>
    <col min="14700" max="14700" width="6.109375" style="1232" hidden="1"/>
    <col min="14701" max="14701" width="3" style="1232" hidden="1"/>
    <col min="14702" max="14941" width="8.6640625" style="1232" hidden="1"/>
    <col min="14942" max="14947" width="14.88671875" style="1232" hidden="1"/>
    <col min="14948" max="14949" width="15.88671875" style="1232" hidden="1"/>
    <col min="14950" max="14955" width="16.109375" style="1232" hidden="1"/>
    <col min="14956" max="14956" width="6.109375" style="1232" hidden="1"/>
    <col min="14957" max="14957" width="3" style="1232" hidden="1"/>
    <col min="14958" max="15197" width="8.6640625" style="1232" hidden="1"/>
    <col min="15198" max="15203" width="14.88671875" style="1232" hidden="1"/>
    <col min="15204" max="15205" width="15.88671875" style="1232" hidden="1"/>
    <col min="15206" max="15211" width="16.109375" style="1232" hidden="1"/>
    <col min="15212" max="15212" width="6.109375" style="1232" hidden="1"/>
    <col min="15213" max="15213" width="3" style="1232" hidden="1"/>
    <col min="15214" max="15453" width="8.6640625" style="1232" hidden="1"/>
    <col min="15454" max="15459" width="14.88671875" style="1232" hidden="1"/>
    <col min="15460" max="15461" width="15.88671875" style="1232" hidden="1"/>
    <col min="15462" max="15467" width="16.109375" style="1232" hidden="1"/>
    <col min="15468" max="15468" width="6.109375" style="1232" hidden="1"/>
    <col min="15469" max="15469" width="3" style="1232" hidden="1"/>
    <col min="15470" max="15709" width="8.6640625" style="1232" hidden="1"/>
    <col min="15710" max="15715" width="14.88671875" style="1232" hidden="1"/>
    <col min="15716" max="15717" width="15.88671875" style="1232" hidden="1"/>
    <col min="15718" max="15723" width="16.109375" style="1232" hidden="1"/>
    <col min="15724" max="15724" width="6.109375" style="1232" hidden="1"/>
    <col min="15725" max="15725" width="3" style="1232" hidden="1"/>
    <col min="15726" max="15965" width="8.6640625" style="1232" hidden="1"/>
    <col min="15966" max="15971" width="14.88671875" style="1232" hidden="1"/>
    <col min="15972" max="15973" width="15.88671875" style="1232" hidden="1"/>
    <col min="15974" max="15979" width="16.109375" style="1232" hidden="1"/>
    <col min="15980" max="15980" width="6.109375" style="1232" hidden="1"/>
    <col min="15981" max="15981" width="3" style="1232" hidden="1"/>
    <col min="15982" max="16221" width="8.6640625" style="1232" hidden="1"/>
    <col min="16222" max="16227" width="14.88671875" style="1232" hidden="1"/>
    <col min="16228" max="16229" width="15.88671875" style="1232" hidden="1"/>
    <col min="16230" max="16235" width="16.109375" style="1232" hidden="1"/>
    <col min="16236" max="16236" width="6.109375" style="1232" hidden="1"/>
    <col min="16237" max="16237" width="3" style="1232" hidden="1"/>
    <col min="16238" max="16384" width="8.6640625" style="1232" hidden="1"/>
  </cols>
  <sheetData>
    <row r="1" spans="1:143" ht="42.75" customHeight="1">
      <c r="A1" s="1292"/>
      <c r="B1" s="1291"/>
      <c r="DD1" s="1232"/>
      <c r="DE1" s="1232"/>
    </row>
    <row r="2" spans="1:143" ht="25.5" customHeight="1">
      <c r="A2" s="1290"/>
      <c r="C2" s="1290"/>
      <c r="O2" s="1290"/>
      <c r="P2" s="1290"/>
      <c r="Q2" s="1290"/>
      <c r="R2" s="1290"/>
      <c r="S2" s="1290"/>
      <c r="T2" s="1290"/>
      <c r="U2" s="1290"/>
      <c r="V2" s="1290"/>
      <c r="W2" s="1290"/>
      <c r="X2" s="1290"/>
      <c r="Y2" s="1290"/>
      <c r="Z2" s="1290"/>
      <c r="AA2" s="1290"/>
      <c r="AB2" s="1290"/>
      <c r="AC2" s="1290"/>
      <c r="AD2" s="1290"/>
      <c r="AE2" s="1290"/>
      <c r="AF2" s="1290"/>
      <c r="AG2" s="1290"/>
      <c r="AH2" s="1290"/>
      <c r="AI2" s="1290"/>
      <c r="AU2" s="1290"/>
      <c r="BG2" s="1290"/>
      <c r="BS2" s="1290"/>
      <c r="CE2" s="1290"/>
      <c r="CQ2" s="1290"/>
      <c r="DD2" s="1232"/>
      <c r="DE2" s="1232"/>
    </row>
    <row r="3" spans="1:143" ht="25.5" customHeight="1">
      <c r="A3" s="1290"/>
      <c r="C3" s="1290"/>
      <c r="O3" s="1290"/>
      <c r="P3" s="1290"/>
      <c r="Q3" s="1290"/>
      <c r="R3" s="1290"/>
      <c r="S3" s="1290"/>
      <c r="T3" s="1290"/>
      <c r="U3" s="1290"/>
      <c r="V3" s="1290"/>
      <c r="W3" s="1290"/>
      <c r="X3" s="1290"/>
      <c r="Y3" s="1290"/>
      <c r="Z3" s="1290"/>
      <c r="AA3" s="1290"/>
      <c r="AB3" s="1290"/>
      <c r="AC3" s="1290"/>
      <c r="AD3" s="1290"/>
      <c r="AE3" s="1290"/>
      <c r="AF3" s="1290"/>
      <c r="AG3" s="1290"/>
      <c r="AH3" s="1290"/>
      <c r="AI3" s="1290"/>
      <c r="AU3" s="1290"/>
      <c r="BG3" s="1290"/>
      <c r="BS3" s="1290"/>
      <c r="CE3" s="1290"/>
      <c r="CQ3" s="1290"/>
      <c r="DD3" s="1232"/>
      <c r="DE3" s="1232"/>
    </row>
    <row r="4" spans="1:143" s="268" customFormat="1" ht="13.2">
      <c r="A4" s="1290"/>
      <c r="B4" s="1290"/>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269"/>
      <c r="DG4" s="269"/>
      <c r="DH4" s="269"/>
      <c r="DI4" s="269"/>
      <c r="DJ4" s="269"/>
      <c r="DK4" s="269"/>
      <c r="DL4" s="269"/>
      <c r="DM4" s="269"/>
      <c r="DN4" s="269"/>
      <c r="DO4" s="269"/>
      <c r="DP4" s="269"/>
      <c r="DQ4" s="269"/>
      <c r="DR4" s="269"/>
      <c r="DS4" s="269"/>
      <c r="DT4" s="269"/>
      <c r="DU4" s="269"/>
      <c r="DV4" s="269"/>
      <c r="DW4" s="269"/>
    </row>
    <row r="5" spans="1:143" s="268" customFormat="1" ht="13.2">
      <c r="A5" s="1290"/>
      <c r="B5" s="1290"/>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0"/>
      <c r="CH5" s="1290"/>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c r="DF5" s="269"/>
      <c r="DG5" s="269"/>
      <c r="DH5" s="269"/>
      <c r="DI5" s="269"/>
      <c r="DJ5" s="269"/>
      <c r="DK5" s="269"/>
      <c r="DL5" s="269"/>
      <c r="DM5" s="269"/>
      <c r="DN5" s="269"/>
      <c r="DO5" s="269"/>
      <c r="DP5" s="269"/>
      <c r="DQ5" s="269"/>
      <c r="DR5" s="269"/>
      <c r="DS5" s="269"/>
      <c r="DT5" s="269"/>
      <c r="DU5" s="269"/>
      <c r="DV5" s="269"/>
      <c r="DW5" s="269"/>
    </row>
    <row r="6" spans="1:143" s="268" customFormat="1" ht="13.2">
      <c r="A6" s="1290"/>
      <c r="B6" s="1290"/>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0"/>
      <c r="BD6" s="1290"/>
      <c r="BE6" s="1290"/>
      <c r="BF6" s="1290"/>
      <c r="BG6" s="1290"/>
      <c r="BH6" s="1290"/>
      <c r="BI6" s="1290"/>
      <c r="BJ6" s="1290"/>
      <c r="BK6" s="1290"/>
      <c r="BL6" s="1290"/>
      <c r="BM6" s="1290"/>
      <c r="BN6" s="1290"/>
      <c r="BO6" s="1290"/>
      <c r="BP6" s="1290"/>
      <c r="BQ6" s="1290"/>
      <c r="BR6" s="1290"/>
      <c r="BS6" s="1290"/>
      <c r="BT6" s="1290"/>
      <c r="BU6" s="1290"/>
      <c r="BV6" s="1290"/>
      <c r="BW6" s="1290"/>
      <c r="BX6" s="1290"/>
      <c r="BY6" s="1290"/>
      <c r="BZ6" s="1290"/>
      <c r="CA6" s="1290"/>
      <c r="CB6" s="1290"/>
      <c r="CC6" s="1290"/>
      <c r="CD6" s="1290"/>
      <c r="CE6" s="1290"/>
      <c r="CF6" s="1290"/>
      <c r="CG6" s="1290"/>
      <c r="CH6" s="1290"/>
      <c r="CI6" s="1290"/>
      <c r="CJ6" s="1290"/>
      <c r="CK6" s="1290"/>
      <c r="CL6" s="1290"/>
      <c r="CM6" s="1290"/>
      <c r="CN6" s="1290"/>
      <c r="CO6" s="1290"/>
      <c r="CP6" s="1290"/>
      <c r="CQ6" s="1290"/>
      <c r="CR6" s="1290"/>
      <c r="CS6" s="1290"/>
      <c r="CT6" s="1290"/>
      <c r="CU6" s="1290"/>
      <c r="CV6" s="1290"/>
      <c r="CW6" s="1290"/>
      <c r="CX6" s="1290"/>
      <c r="CY6" s="1290"/>
      <c r="CZ6" s="1290"/>
      <c r="DA6" s="1290"/>
      <c r="DB6" s="1290"/>
      <c r="DC6" s="1290"/>
      <c r="DD6" s="1290"/>
      <c r="DE6" s="1290"/>
      <c r="DF6" s="269"/>
      <c r="DG6" s="269"/>
      <c r="DH6" s="269"/>
      <c r="DI6" s="269"/>
      <c r="DJ6" s="269"/>
      <c r="DK6" s="269"/>
      <c r="DL6" s="269"/>
      <c r="DM6" s="269"/>
      <c r="DN6" s="269"/>
      <c r="DO6" s="269"/>
      <c r="DP6" s="269"/>
      <c r="DQ6" s="269"/>
      <c r="DR6" s="269"/>
      <c r="DS6" s="269"/>
      <c r="DT6" s="269"/>
      <c r="DU6" s="269"/>
      <c r="DV6" s="269"/>
      <c r="DW6" s="269"/>
    </row>
    <row r="7" spans="1:143" s="268" customFormat="1" ht="13.2">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0"/>
      <c r="AZ7" s="1290"/>
      <c r="BA7" s="1290"/>
      <c r="BB7" s="1290"/>
      <c r="BC7" s="1290"/>
      <c r="BD7" s="1290"/>
      <c r="BE7" s="1290"/>
      <c r="BF7" s="1290"/>
      <c r="BG7" s="1290"/>
      <c r="BH7" s="1290"/>
      <c r="BI7" s="1290"/>
      <c r="BJ7" s="1290"/>
      <c r="BK7" s="1290"/>
      <c r="BL7" s="1290"/>
      <c r="BM7" s="1290"/>
      <c r="BN7" s="1290"/>
      <c r="BO7" s="1290"/>
      <c r="BP7" s="1290"/>
      <c r="BQ7" s="1290"/>
      <c r="BR7" s="1290"/>
      <c r="BS7" s="1290"/>
      <c r="BT7" s="1290"/>
      <c r="BU7" s="1290"/>
      <c r="BV7" s="1290"/>
      <c r="BW7" s="1290"/>
      <c r="BX7" s="1290"/>
      <c r="BY7" s="1290"/>
      <c r="BZ7" s="1290"/>
      <c r="CA7" s="1290"/>
      <c r="CB7" s="1290"/>
      <c r="CC7" s="1290"/>
      <c r="CD7" s="1290"/>
      <c r="CE7" s="1290"/>
      <c r="CF7" s="1290"/>
      <c r="CG7" s="1290"/>
      <c r="CH7" s="1290"/>
      <c r="CI7" s="1290"/>
      <c r="CJ7" s="1290"/>
      <c r="CK7" s="1290"/>
      <c r="CL7" s="1290"/>
      <c r="CM7" s="1290"/>
      <c r="CN7" s="1290"/>
      <c r="CO7" s="1290"/>
      <c r="CP7" s="1290"/>
      <c r="CQ7" s="1290"/>
      <c r="CR7" s="1290"/>
      <c r="CS7" s="1290"/>
      <c r="CT7" s="1290"/>
      <c r="CU7" s="1290"/>
      <c r="CV7" s="1290"/>
      <c r="CW7" s="1290"/>
      <c r="CX7" s="1290"/>
      <c r="CY7" s="1290"/>
      <c r="CZ7" s="1290"/>
      <c r="DA7" s="1290"/>
      <c r="DB7" s="1290"/>
      <c r="DC7" s="1290"/>
      <c r="DD7" s="1290"/>
      <c r="DE7" s="1290"/>
      <c r="DF7" s="269"/>
      <c r="DG7" s="269"/>
      <c r="DH7" s="269"/>
      <c r="DI7" s="269"/>
      <c r="DJ7" s="269"/>
      <c r="DK7" s="269"/>
      <c r="DL7" s="269"/>
      <c r="DM7" s="269"/>
      <c r="DN7" s="269"/>
      <c r="DO7" s="269"/>
      <c r="DP7" s="269"/>
      <c r="DQ7" s="269"/>
      <c r="DR7" s="269"/>
      <c r="DS7" s="269"/>
      <c r="DT7" s="269"/>
      <c r="DU7" s="269"/>
      <c r="DV7" s="269"/>
      <c r="DW7" s="269"/>
    </row>
    <row r="8" spans="1:143" s="268" customFormat="1" ht="13.2">
      <c r="A8" s="1290"/>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269"/>
      <c r="DG8" s="269"/>
      <c r="DH8" s="269"/>
      <c r="DI8" s="269"/>
      <c r="DJ8" s="269"/>
      <c r="DK8" s="269"/>
      <c r="DL8" s="269"/>
      <c r="DM8" s="269"/>
      <c r="DN8" s="269"/>
      <c r="DO8" s="269"/>
      <c r="DP8" s="269"/>
      <c r="DQ8" s="269"/>
      <c r="DR8" s="269"/>
      <c r="DS8" s="269"/>
      <c r="DT8" s="269"/>
      <c r="DU8" s="269"/>
      <c r="DV8" s="269"/>
      <c r="DW8" s="269"/>
    </row>
    <row r="9" spans="1:143" s="268" customFormat="1" ht="13.2">
      <c r="A9" s="1290"/>
      <c r="B9" s="1290"/>
      <c r="C9" s="1290"/>
      <c r="D9" s="1290"/>
      <c r="E9" s="1290"/>
      <c r="F9" s="1290"/>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269"/>
      <c r="DG9" s="269"/>
      <c r="DH9" s="269"/>
      <c r="DI9" s="269"/>
      <c r="DJ9" s="269"/>
      <c r="DK9" s="269"/>
      <c r="DL9" s="269"/>
      <c r="DM9" s="269"/>
      <c r="DN9" s="269"/>
      <c r="DO9" s="269"/>
      <c r="DP9" s="269"/>
      <c r="DQ9" s="269"/>
      <c r="DR9" s="269"/>
      <c r="DS9" s="269"/>
      <c r="DT9" s="269"/>
      <c r="DU9" s="269"/>
      <c r="DV9" s="269"/>
      <c r="DW9" s="269"/>
    </row>
    <row r="10" spans="1:143" s="268" customFormat="1" ht="13.2">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c r="DF10" s="269"/>
      <c r="DG10" s="269"/>
      <c r="DH10" s="269"/>
      <c r="DI10" s="269"/>
      <c r="DJ10" s="269"/>
      <c r="DK10" s="269"/>
      <c r="DL10" s="269"/>
      <c r="DM10" s="269"/>
      <c r="DN10" s="269"/>
      <c r="DO10" s="269"/>
      <c r="DP10" s="269"/>
      <c r="DQ10" s="269"/>
      <c r="DR10" s="269"/>
      <c r="DS10" s="269"/>
      <c r="DT10" s="269"/>
      <c r="DU10" s="269"/>
      <c r="DV10" s="269"/>
      <c r="DW10" s="269"/>
      <c r="EM10" s="268" t="s">
        <v>651</v>
      </c>
    </row>
    <row r="11" spans="1:143" s="268" customFormat="1" ht="13.2">
      <c r="A11" s="1290"/>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c r="DF11" s="269"/>
      <c r="DG11" s="269"/>
      <c r="DH11" s="269"/>
      <c r="DI11" s="269"/>
      <c r="DJ11" s="269"/>
      <c r="DK11" s="269"/>
      <c r="DL11" s="269"/>
      <c r="DM11" s="269"/>
      <c r="DN11" s="269"/>
      <c r="DO11" s="269"/>
      <c r="DP11" s="269"/>
      <c r="DQ11" s="269"/>
      <c r="DR11" s="269"/>
      <c r="DS11" s="269"/>
      <c r="DT11" s="269"/>
      <c r="DU11" s="269"/>
      <c r="DV11" s="269"/>
      <c r="DW11" s="269"/>
    </row>
    <row r="12" spans="1:143" s="268" customFormat="1" ht="13.2">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0"/>
      <c r="BJ12" s="1290"/>
      <c r="BK12" s="1290"/>
      <c r="BL12" s="1290"/>
      <c r="BM12" s="1290"/>
      <c r="BN12" s="1290"/>
      <c r="BO12" s="1290"/>
      <c r="BP12" s="1290"/>
      <c r="BQ12" s="1290"/>
      <c r="BR12" s="1290"/>
      <c r="BS12" s="1290"/>
      <c r="BT12" s="1290"/>
      <c r="BU12" s="1290"/>
      <c r="BV12" s="1290"/>
      <c r="BW12" s="1290"/>
      <c r="BX12" s="1290"/>
      <c r="BY12" s="1290"/>
      <c r="BZ12" s="1290"/>
      <c r="CA12" s="1290"/>
      <c r="CB12" s="1290"/>
      <c r="CC12" s="1290"/>
      <c r="CD12" s="1290"/>
      <c r="CE12" s="1290"/>
      <c r="CF12" s="1290"/>
      <c r="CG12" s="1290"/>
      <c r="CH12" s="1290"/>
      <c r="CI12" s="1290"/>
      <c r="CJ12" s="1290"/>
      <c r="CK12" s="1290"/>
      <c r="CL12" s="1290"/>
      <c r="CM12" s="1290"/>
      <c r="CN12" s="1290"/>
      <c r="CO12" s="1290"/>
      <c r="CP12" s="1290"/>
      <c r="CQ12" s="1290"/>
      <c r="CR12" s="1290"/>
      <c r="CS12" s="1290"/>
      <c r="CT12" s="1290"/>
      <c r="CU12" s="1290"/>
      <c r="CV12" s="1290"/>
      <c r="CW12" s="1290"/>
      <c r="CX12" s="1290"/>
      <c r="CY12" s="1290"/>
      <c r="CZ12" s="1290"/>
      <c r="DA12" s="1290"/>
      <c r="DB12" s="1290"/>
      <c r="DC12" s="1290"/>
      <c r="DD12" s="1290"/>
      <c r="DE12" s="1290"/>
      <c r="DF12" s="269"/>
      <c r="DG12" s="269"/>
      <c r="DH12" s="269"/>
      <c r="DI12" s="269"/>
      <c r="DJ12" s="269"/>
      <c r="DK12" s="269"/>
      <c r="DL12" s="269"/>
      <c r="DM12" s="269"/>
      <c r="DN12" s="269"/>
      <c r="DO12" s="269"/>
      <c r="DP12" s="269"/>
      <c r="DQ12" s="269"/>
      <c r="DR12" s="269"/>
      <c r="DS12" s="269"/>
      <c r="DT12" s="269"/>
      <c r="DU12" s="269"/>
      <c r="DV12" s="269"/>
      <c r="DW12" s="269"/>
      <c r="EM12" s="268" t="s">
        <v>651</v>
      </c>
    </row>
    <row r="13" spans="1:143" s="268" customFormat="1" ht="13.2">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0"/>
      <c r="AM13" s="1290"/>
      <c r="AN13" s="1290"/>
      <c r="AO13" s="1290"/>
      <c r="AP13" s="1290"/>
      <c r="AQ13" s="1290"/>
      <c r="AR13" s="1290"/>
      <c r="AS13" s="1290"/>
      <c r="AT13" s="1290"/>
      <c r="AU13" s="1290"/>
      <c r="AV13" s="1290"/>
      <c r="AW13" s="1290"/>
      <c r="AX13" s="1290"/>
      <c r="AY13" s="1290"/>
      <c r="AZ13" s="1290"/>
      <c r="BA13" s="1290"/>
      <c r="BB13" s="1290"/>
      <c r="BC13" s="1290"/>
      <c r="BD13" s="1290"/>
      <c r="BE13" s="1290"/>
      <c r="BF13" s="1290"/>
      <c r="BG13" s="1290"/>
      <c r="BH13" s="1290"/>
      <c r="BI13" s="1290"/>
      <c r="BJ13" s="1290"/>
      <c r="BK13" s="1290"/>
      <c r="BL13" s="1290"/>
      <c r="BM13" s="1290"/>
      <c r="BN13" s="1290"/>
      <c r="BO13" s="1290"/>
      <c r="BP13" s="1290"/>
      <c r="BQ13" s="1290"/>
      <c r="BR13" s="1290"/>
      <c r="BS13" s="1290"/>
      <c r="BT13" s="1290"/>
      <c r="BU13" s="1290"/>
      <c r="BV13" s="1290"/>
      <c r="BW13" s="1290"/>
      <c r="BX13" s="1290"/>
      <c r="BY13" s="1290"/>
      <c r="BZ13" s="1290"/>
      <c r="CA13" s="1290"/>
      <c r="CB13" s="1290"/>
      <c r="CC13" s="1290"/>
      <c r="CD13" s="1290"/>
      <c r="CE13" s="1290"/>
      <c r="CF13" s="1290"/>
      <c r="CG13" s="1290"/>
      <c r="CH13" s="1290"/>
      <c r="CI13" s="1290"/>
      <c r="CJ13" s="1290"/>
      <c r="CK13" s="1290"/>
      <c r="CL13" s="1290"/>
      <c r="CM13" s="1290"/>
      <c r="CN13" s="1290"/>
      <c r="CO13" s="1290"/>
      <c r="CP13" s="1290"/>
      <c r="CQ13" s="1290"/>
      <c r="CR13" s="1290"/>
      <c r="CS13" s="1290"/>
      <c r="CT13" s="1290"/>
      <c r="CU13" s="1290"/>
      <c r="CV13" s="1290"/>
      <c r="CW13" s="1290"/>
      <c r="CX13" s="1290"/>
      <c r="CY13" s="1290"/>
      <c r="CZ13" s="1290"/>
      <c r="DA13" s="1290"/>
      <c r="DB13" s="1290"/>
      <c r="DC13" s="1290"/>
      <c r="DD13" s="1290"/>
      <c r="DE13" s="1290"/>
      <c r="DF13" s="269"/>
      <c r="DG13" s="269"/>
      <c r="DH13" s="269"/>
      <c r="DI13" s="269"/>
      <c r="DJ13" s="269"/>
      <c r="DK13" s="269"/>
      <c r="DL13" s="269"/>
      <c r="DM13" s="269"/>
      <c r="DN13" s="269"/>
      <c r="DO13" s="269"/>
      <c r="DP13" s="269"/>
      <c r="DQ13" s="269"/>
      <c r="DR13" s="269"/>
      <c r="DS13" s="269"/>
      <c r="DT13" s="269"/>
      <c r="DU13" s="269"/>
      <c r="DV13" s="269"/>
      <c r="DW13" s="269"/>
    </row>
    <row r="14" spans="1:143" s="268" customFormat="1" ht="13.2">
      <c r="A14" s="1290"/>
      <c r="B14" s="1290"/>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1290"/>
      <c r="DC14" s="1290"/>
      <c r="DD14" s="1290"/>
      <c r="DE14" s="1290"/>
      <c r="DF14" s="269"/>
      <c r="DG14" s="269"/>
      <c r="DH14" s="269"/>
      <c r="DI14" s="269"/>
      <c r="DJ14" s="269"/>
      <c r="DK14" s="269"/>
      <c r="DL14" s="269"/>
      <c r="DM14" s="269"/>
      <c r="DN14" s="269"/>
      <c r="DO14" s="269"/>
      <c r="DP14" s="269"/>
      <c r="DQ14" s="269"/>
      <c r="DR14" s="269"/>
      <c r="DS14" s="269"/>
      <c r="DT14" s="269"/>
      <c r="DU14" s="269"/>
      <c r="DV14" s="269"/>
      <c r="DW14" s="269"/>
    </row>
    <row r="15" spans="1:143" s="268" customFormat="1" ht="13.2">
      <c r="A15" s="1232"/>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0"/>
      <c r="BT15" s="1290"/>
      <c r="BU15" s="1290"/>
      <c r="BV15" s="1290"/>
      <c r="BW15" s="1290"/>
      <c r="BX15" s="1290"/>
      <c r="BY15" s="1290"/>
      <c r="BZ15" s="1290"/>
      <c r="CA15" s="1290"/>
      <c r="CB15" s="1290"/>
      <c r="CC15" s="1290"/>
      <c r="CD15" s="1290"/>
      <c r="CE15" s="1290"/>
      <c r="CF15" s="1290"/>
      <c r="CG15" s="1290"/>
      <c r="CH15" s="1290"/>
      <c r="CI15" s="1290"/>
      <c r="CJ15" s="1290"/>
      <c r="CK15" s="1290"/>
      <c r="CL15" s="1290"/>
      <c r="CM15" s="1290"/>
      <c r="CN15" s="1290"/>
      <c r="CO15" s="1290"/>
      <c r="CP15" s="1290"/>
      <c r="CQ15" s="1290"/>
      <c r="CR15" s="1290"/>
      <c r="CS15" s="1290"/>
      <c r="CT15" s="1290"/>
      <c r="CU15" s="1290"/>
      <c r="CV15" s="1290"/>
      <c r="CW15" s="1290"/>
      <c r="CX15" s="1290"/>
      <c r="CY15" s="1290"/>
      <c r="CZ15" s="1290"/>
      <c r="DA15" s="1290"/>
      <c r="DB15" s="1290"/>
      <c r="DC15" s="1290"/>
      <c r="DD15" s="1290"/>
      <c r="DE15" s="1290"/>
      <c r="DF15" s="269"/>
      <c r="DG15" s="269"/>
      <c r="DH15" s="269"/>
      <c r="DI15" s="269"/>
      <c r="DJ15" s="269"/>
      <c r="DK15" s="269"/>
      <c r="DL15" s="269"/>
      <c r="DM15" s="269"/>
      <c r="DN15" s="269"/>
      <c r="DO15" s="269"/>
      <c r="DP15" s="269"/>
      <c r="DQ15" s="269"/>
      <c r="DR15" s="269"/>
      <c r="DS15" s="269"/>
      <c r="DT15" s="269"/>
      <c r="DU15" s="269"/>
      <c r="DV15" s="269"/>
      <c r="DW15" s="269"/>
    </row>
    <row r="16" spans="1:143" s="268" customFormat="1" ht="13.2">
      <c r="A16" s="1232"/>
      <c r="B16" s="1290"/>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0"/>
      <c r="BT16" s="1290"/>
      <c r="BU16" s="1290"/>
      <c r="BV16" s="1290"/>
      <c r="BW16" s="1290"/>
      <c r="BX16" s="1290"/>
      <c r="BY16" s="1290"/>
      <c r="BZ16" s="1290"/>
      <c r="CA16" s="1290"/>
      <c r="CB16" s="1290"/>
      <c r="CC16" s="1290"/>
      <c r="CD16" s="1290"/>
      <c r="CE16" s="1290"/>
      <c r="CF16" s="1290"/>
      <c r="CG16" s="1290"/>
      <c r="CH16" s="1290"/>
      <c r="CI16" s="1290"/>
      <c r="CJ16" s="1290"/>
      <c r="CK16" s="1290"/>
      <c r="CL16" s="1290"/>
      <c r="CM16" s="1290"/>
      <c r="CN16" s="1290"/>
      <c r="CO16" s="1290"/>
      <c r="CP16" s="1290"/>
      <c r="CQ16" s="1290"/>
      <c r="CR16" s="1290"/>
      <c r="CS16" s="1290"/>
      <c r="CT16" s="1290"/>
      <c r="CU16" s="1290"/>
      <c r="CV16" s="1290"/>
      <c r="CW16" s="1290"/>
      <c r="CX16" s="1290"/>
      <c r="CY16" s="1290"/>
      <c r="CZ16" s="1290"/>
      <c r="DA16" s="1290"/>
      <c r="DB16" s="1290"/>
      <c r="DC16" s="1290"/>
      <c r="DD16" s="1290"/>
      <c r="DE16" s="1290"/>
      <c r="DF16" s="269"/>
      <c r="DG16" s="269"/>
      <c r="DH16" s="269"/>
      <c r="DI16" s="269"/>
      <c r="DJ16" s="269"/>
      <c r="DK16" s="269"/>
      <c r="DL16" s="269"/>
      <c r="DM16" s="269"/>
      <c r="DN16" s="269"/>
      <c r="DO16" s="269"/>
      <c r="DP16" s="269"/>
      <c r="DQ16" s="269"/>
      <c r="DR16" s="269"/>
      <c r="DS16" s="269"/>
      <c r="DT16" s="269"/>
      <c r="DU16" s="269"/>
      <c r="DV16" s="269"/>
      <c r="DW16" s="269"/>
    </row>
    <row r="17" spans="1:351" s="268" customFormat="1" ht="13.2">
      <c r="A17" s="1232"/>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c r="BC17" s="1290"/>
      <c r="BD17" s="1290"/>
      <c r="BE17" s="1290"/>
      <c r="BF17" s="1290"/>
      <c r="BG17" s="1290"/>
      <c r="BH17" s="1290"/>
      <c r="BI17" s="1290"/>
      <c r="BJ17" s="1290"/>
      <c r="BK17" s="1290"/>
      <c r="BL17" s="1290"/>
      <c r="BM17" s="1290"/>
      <c r="BN17" s="1290"/>
      <c r="BO17" s="1290"/>
      <c r="BP17" s="1290"/>
      <c r="BQ17" s="1290"/>
      <c r="BR17" s="1290"/>
      <c r="BS17" s="1290"/>
      <c r="BT17" s="1290"/>
      <c r="BU17" s="1290"/>
      <c r="BV17" s="1290"/>
      <c r="BW17" s="1290"/>
      <c r="BX17" s="1290"/>
      <c r="BY17" s="1290"/>
      <c r="BZ17" s="1290"/>
      <c r="CA17" s="1290"/>
      <c r="CB17" s="1290"/>
      <c r="CC17" s="1290"/>
      <c r="CD17" s="1290"/>
      <c r="CE17" s="1290"/>
      <c r="CF17" s="1290"/>
      <c r="CG17" s="1290"/>
      <c r="CH17" s="1290"/>
      <c r="CI17" s="1290"/>
      <c r="CJ17" s="1290"/>
      <c r="CK17" s="1290"/>
      <c r="CL17" s="1290"/>
      <c r="CM17" s="1290"/>
      <c r="CN17" s="1290"/>
      <c r="CO17" s="1290"/>
      <c r="CP17" s="1290"/>
      <c r="CQ17" s="1290"/>
      <c r="CR17" s="1290"/>
      <c r="CS17" s="1290"/>
      <c r="CT17" s="1290"/>
      <c r="CU17" s="1290"/>
      <c r="CV17" s="1290"/>
      <c r="CW17" s="1290"/>
      <c r="CX17" s="1290"/>
      <c r="CY17" s="1290"/>
      <c r="CZ17" s="1290"/>
      <c r="DA17" s="1290"/>
      <c r="DB17" s="1290"/>
      <c r="DC17" s="1290"/>
      <c r="DD17" s="1290"/>
      <c r="DE17" s="1290"/>
      <c r="DF17" s="269"/>
      <c r="DG17" s="269"/>
      <c r="DH17" s="269"/>
      <c r="DI17" s="269"/>
      <c r="DJ17" s="269"/>
      <c r="DK17" s="269"/>
      <c r="DL17" s="269"/>
      <c r="DM17" s="269"/>
      <c r="DN17" s="269"/>
      <c r="DO17" s="269"/>
      <c r="DP17" s="269"/>
      <c r="DQ17" s="269"/>
      <c r="DR17" s="269"/>
      <c r="DS17" s="269"/>
      <c r="DT17" s="269"/>
      <c r="DU17" s="269"/>
      <c r="DV17" s="269"/>
      <c r="DW17" s="269"/>
    </row>
    <row r="18" spans="1:351" s="268" customFormat="1" ht="13.2">
      <c r="A18" s="1232"/>
      <c r="B18" s="1290"/>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c r="BC18" s="1290"/>
      <c r="BD18" s="1290"/>
      <c r="BE18" s="1290"/>
      <c r="BF18" s="1290"/>
      <c r="BG18" s="1290"/>
      <c r="BH18" s="1290"/>
      <c r="BI18" s="1290"/>
      <c r="BJ18" s="1290"/>
      <c r="BK18" s="1290"/>
      <c r="BL18" s="1290"/>
      <c r="BM18" s="1290"/>
      <c r="BN18" s="1290"/>
      <c r="BO18" s="1290"/>
      <c r="BP18" s="1290"/>
      <c r="BQ18" s="1290"/>
      <c r="BR18" s="1290"/>
      <c r="BS18" s="1290"/>
      <c r="BT18" s="1290"/>
      <c r="BU18" s="1290"/>
      <c r="BV18" s="1290"/>
      <c r="BW18" s="1290"/>
      <c r="BX18" s="1290"/>
      <c r="BY18" s="1290"/>
      <c r="BZ18" s="1290"/>
      <c r="CA18" s="1290"/>
      <c r="CB18" s="1290"/>
      <c r="CC18" s="1290"/>
      <c r="CD18" s="1290"/>
      <c r="CE18" s="1290"/>
      <c r="CF18" s="1290"/>
      <c r="CG18" s="1290"/>
      <c r="CH18" s="1290"/>
      <c r="CI18" s="1290"/>
      <c r="CJ18" s="1290"/>
      <c r="CK18" s="1290"/>
      <c r="CL18" s="1290"/>
      <c r="CM18" s="1290"/>
      <c r="CN18" s="1290"/>
      <c r="CO18" s="1290"/>
      <c r="CP18" s="1290"/>
      <c r="CQ18" s="1290"/>
      <c r="CR18" s="1290"/>
      <c r="CS18" s="1290"/>
      <c r="CT18" s="1290"/>
      <c r="CU18" s="1290"/>
      <c r="CV18" s="1290"/>
      <c r="CW18" s="1290"/>
      <c r="CX18" s="1290"/>
      <c r="CY18" s="1290"/>
      <c r="CZ18" s="1290"/>
      <c r="DA18" s="1290"/>
      <c r="DB18" s="1290"/>
      <c r="DC18" s="1290"/>
      <c r="DD18" s="1290"/>
      <c r="DE18" s="1290"/>
      <c r="DF18" s="269"/>
      <c r="DG18" s="269"/>
      <c r="DH18" s="269"/>
      <c r="DI18" s="269"/>
      <c r="DJ18" s="269"/>
      <c r="DK18" s="269"/>
      <c r="DL18" s="269"/>
      <c r="DM18" s="269"/>
      <c r="DN18" s="269"/>
      <c r="DO18" s="269"/>
      <c r="DP18" s="269"/>
      <c r="DQ18" s="269"/>
      <c r="DR18" s="269"/>
      <c r="DS18" s="269"/>
      <c r="DT18" s="269"/>
      <c r="DU18" s="269"/>
      <c r="DV18" s="269"/>
      <c r="DW18" s="269"/>
    </row>
    <row r="19" spans="1:351" ht="13.2">
      <c r="DD19" s="1232"/>
      <c r="DE19" s="1232"/>
    </row>
    <row r="20" spans="1:351" ht="13.2">
      <c r="DD20" s="1232"/>
      <c r="DE20" s="1232"/>
    </row>
    <row r="21" spans="1:351" ht="16.2">
      <c r="B21" s="1289"/>
      <c r="C21" s="1285"/>
      <c r="D21" s="1285"/>
      <c r="E21" s="1285"/>
      <c r="F21" s="1285"/>
      <c r="G21" s="1285"/>
      <c r="H21" s="1285"/>
      <c r="I21" s="1285"/>
      <c r="J21" s="1285"/>
      <c r="K21" s="1285"/>
      <c r="L21" s="1285"/>
      <c r="M21" s="1285"/>
      <c r="N21" s="1288"/>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8"/>
      <c r="AU21" s="1285"/>
      <c r="AV21" s="1285"/>
      <c r="AW21" s="1285"/>
      <c r="AX21" s="1285"/>
      <c r="AY21" s="1285"/>
      <c r="AZ21" s="1285"/>
      <c r="BA21" s="1285"/>
      <c r="BB21" s="1285"/>
      <c r="BC21" s="1285"/>
      <c r="BD21" s="1285"/>
      <c r="BE21" s="1285"/>
      <c r="BF21" s="1288"/>
      <c r="BG21" s="1285"/>
      <c r="BH21" s="1285"/>
      <c r="BI21" s="1285"/>
      <c r="BJ21" s="1285"/>
      <c r="BK21" s="1285"/>
      <c r="BL21" s="1285"/>
      <c r="BM21" s="1285"/>
      <c r="BN21" s="1285"/>
      <c r="BO21" s="1285"/>
      <c r="BP21" s="1285"/>
      <c r="BQ21" s="1285"/>
      <c r="BR21" s="1288"/>
      <c r="BS21" s="1285"/>
      <c r="BT21" s="1285"/>
      <c r="BU21" s="1285"/>
      <c r="BV21" s="1285"/>
      <c r="BW21" s="1285"/>
      <c r="BX21" s="1285"/>
      <c r="BY21" s="1285"/>
      <c r="BZ21" s="1285"/>
      <c r="CA21" s="1285"/>
      <c r="CB21" s="1285"/>
      <c r="CC21" s="1285"/>
      <c r="CD21" s="1288"/>
      <c r="CE21" s="1285"/>
      <c r="CF21" s="1285"/>
      <c r="CG21" s="1285"/>
      <c r="CH21" s="1285"/>
      <c r="CI21" s="1285"/>
      <c r="CJ21" s="1285"/>
      <c r="CK21" s="1285"/>
      <c r="CL21" s="1285"/>
      <c r="CM21" s="1285"/>
      <c r="CN21" s="1285"/>
      <c r="CO21" s="1285"/>
      <c r="CP21" s="1288"/>
      <c r="CQ21" s="1285"/>
      <c r="CR21" s="1285"/>
      <c r="CS21" s="1285"/>
      <c r="CT21" s="1285"/>
      <c r="CU21" s="1285"/>
      <c r="CV21" s="1285"/>
      <c r="CW21" s="1285"/>
      <c r="CX21" s="1285"/>
      <c r="CY21" s="1285"/>
      <c r="CZ21" s="1285"/>
      <c r="DA21" s="1285"/>
      <c r="DB21" s="1288"/>
      <c r="DC21" s="1285"/>
      <c r="DD21" s="1284"/>
      <c r="DE21" s="1232"/>
      <c r="MM21" s="1287"/>
    </row>
    <row r="22" spans="1:351" ht="16.2">
      <c r="B22" s="1233"/>
      <c r="MM22" s="1287"/>
    </row>
    <row r="23" spans="1:351" ht="13.2">
      <c r="B23" s="1233"/>
    </row>
    <row r="24" spans="1:351" ht="13.2">
      <c r="B24" s="1233"/>
    </row>
    <row r="25" spans="1:351" ht="13.2">
      <c r="B25" s="1233"/>
    </row>
    <row r="26" spans="1:351" ht="13.2">
      <c r="B26" s="1233"/>
    </row>
    <row r="27" spans="1:351" ht="13.2">
      <c r="B27" s="1233"/>
    </row>
    <row r="28" spans="1:351" ht="13.2">
      <c r="B28" s="1233"/>
    </row>
    <row r="29" spans="1:351" ht="13.2">
      <c r="B29" s="1233"/>
    </row>
    <row r="30" spans="1:351" ht="13.2">
      <c r="B30" s="1233"/>
    </row>
    <row r="31" spans="1:351" ht="13.2">
      <c r="B31" s="1233"/>
    </row>
    <row r="32" spans="1:351" ht="13.2">
      <c r="B32" s="1233"/>
    </row>
    <row r="33" spans="2:109" ht="13.2">
      <c r="B33" s="1233"/>
    </row>
    <row r="34" spans="2:109" ht="13.2">
      <c r="B34" s="1233"/>
    </row>
    <row r="35" spans="2:109" ht="13.2">
      <c r="B35" s="1233"/>
    </row>
    <row r="36" spans="2:109" ht="13.2">
      <c r="B36" s="1233"/>
    </row>
    <row r="37" spans="2:109" ht="13.2">
      <c r="B37" s="1233"/>
    </row>
    <row r="38" spans="2:109" ht="13.2">
      <c r="B38" s="1233"/>
    </row>
    <row r="39" spans="2:109" ht="13.2">
      <c r="B39" s="1238"/>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6"/>
    </row>
    <row r="40" spans="2:109" ht="13.2">
      <c r="B40" s="1274"/>
      <c r="DD40" s="1274"/>
      <c r="DE40" s="1232"/>
    </row>
    <row r="41" spans="2:109" ht="16.2">
      <c r="B41" s="1286" t="s">
        <v>650</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5"/>
      <c r="BR41" s="1285"/>
      <c r="BS41" s="1285"/>
      <c r="BT41" s="1285"/>
      <c r="BU41" s="1285"/>
      <c r="BV41" s="1285"/>
      <c r="BW41" s="1285"/>
      <c r="BX41" s="1285"/>
      <c r="BY41" s="1285"/>
      <c r="BZ41" s="1285"/>
      <c r="CA41" s="1285"/>
      <c r="CB41" s="1285"/>
      <c r="CC41" s="1285"/>
      <c r="CD41" s="1285"/>
      <c r="CE41" s="1285"/>
      <c r="CF41" s="1285"/>
      <c r="CG41" s="1285"/>
      <c r="CH41" s="1285"/>
      <c r="CI41" s="1285"/>
      <c r="CJ41" s="1285"/>
      <c r="CK41" s="1285"/>
      <c r="CL41" s="1285"/>
      <c r="CM41" s="1285"/>
      <c r="CN41" s="1285"/>
      <c r="CO41" s="1285"/>
      <c r="CP41" s="1285"/>
      <c r="CQ41" s="1285"/>
      <c r="CR41" s="1285"/>
      <c r="CS41" s="1285"/>
      <c r="CT41" s="1285"/>
      <c r="CU41" s="1285"/>
      <c r="CV41" s="1285"/>
      <c r="CW41" s="1285"/>
      <c r="CX41" s="1285"/>
      <c r="CY41" s="1285"/>
      <c r="CZ41" s="1285"/>
      <c r="DA41" s="1285"/>
      <c r="DB41" s="1285"/>
      <c r="DC41" s="1285"/>
      <c r="DD41" s="1284"/>
    </row>
    <row r="42" spans="2:109" ht="13.2">
      <c r="B42" s="1233"/>
      <c r="G42" s="1270"/>
      <c r="I42" s="1269"/>
      <c r="J42" s="1269"/>
      <c r="K42" s="1269"/>
      <c r="AM42" s="1270"/>
      <c r="AN42" s="1270" t="s">
        <v>644</v>
      </c>
      <c r="AP42" s="1269"/>
      <c r="AQ42" s="1269"/>
      <c r="AR42" s="1269"/>
      <c r="AY42" s="1270"/>
      <c r="BA42" s="1269"/>
      <c r="BB42" s="1269"/>
      <c r="BC42" s="1269"/>
      <c r="BK42" s="1270"/>
      <c r="BM42" s="1269"/>
      <c r="BN42" s="1269"/>
      <c r="BO42" s="1269"/>
      <c r="BW42" s="1270"/>
      <c r="BY42" s="1269"/>
      <c r="BZ42" s="1269"/>
      <c r="CA42" s="1269"/>
      <c r="CI42" s="1270"/>
      <c r="CK42" s="1269"/>
      <c r="CL42" s="1269"/>
      <c r="CM42" s="1269"/>
      <c r="CU42" s="1270"/>
      <c r="CW42" s="1269"/>
      <c r="CX42" s="1269"/>
      <c r="CY42" s="1269"/>
    </row>
    <row r="43" spans="2:109" ht="13.5" customHeight="1">
      <c r="B43" s="1233"/>
      <c r="AN43" s="1268" t="s">
        <v>649</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6"/>
    </row>
    <row r="44" spans="2:109" ht="13.2">
      <c r="B44" s="1233"/>
      <c r="AN44" s="1265"/>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3"/>
    </row>
    <row r="45" spans="2:109" ht="13.2">
      <c r="B45" s="1233"/>
      <c r="AN45" s="1265"/>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3"/>
    </row>
    <row r="46" spans="2:109" ht="13.2">
      <c r="B46" s="1233"/>
      <c r="AN46" s="1265"/>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3"/>
    </row>
    <row r="47" spans="2:109" ht="13.2">
      <c r="B47" s="1233"/>
      <c r="AN47" s="1262"/>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0"/>
    </row>
    <row r="48" spans="2:109" ht="13.2">
      <c r="B48" s="1233"/>
      <c r="H48" s="1247"/>
      <c r="I48" s="1247"/>
      <c r="J48" s="1247"/>
      <c r="AN48" s="1247"/>
      <c r="AO48" s="1247"/>
      <c r="AP48" s="1247"/>
      <c r="AZ48" s="1247"/>
      <c r="BA48" s="1247"/>
      <c r="BB48" s="1247"/>
      <c r="BL48" s="1247"/>
      <c r="BM48" s="1247"/>
      <c r="BN48" s="1247"/>
      <c r="BX48" s="1247"/>
      <c r="BY48" s="1247"/>
      <c r="BZ48" s="1247"/>
      <c r="CJ48" s="1247"/>
      <c r="CK48" s="1247"/>
      <c r="CL48" s="1247"/>
      <c r="CV48" s="1247"/>
      <c r="CW48" s="1247"/>
      <c r="CX48" s="1247"/>
    </row>
    <row r="49" spans="1:109" ht="13.2">
      <c r="B49" s="1233"/>
      <c r="AN49" s="1232" t="s">
        <v>642</v>
      </c>
    </row>
    <row r="50" spans="1:109" ht="13.2">
      <c r="B50" s="1233"/>
      <c r="G50" s="1245"/>
      <c r="H50" s="1245"/>
      <c r="I50" s="1245"/>
      <c r="J50" s="1245"/>
      <c r="K50" s="1254"/>
      <c r="L50" s="1254"/>
      <c r="M50" s="1253"/>
      <c r="N50" s="1253"/>
      <c r="AN50" s="1252"/>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0"/>
      <c r="BP50" s="1242" t="s">
        <v>568</v>
      </c>
      <c r="BQ50" s="1242"/>
      <c r="BR50" s="1242"/>
      <c r="BS50" s="1242"/>
      <c r="BT50" s="1242"/>
      <c r="BU50" s="1242"/>
      <c r="BV50" s="1242"/>
      <c r="BW50" s="1242"/>
      <c r="BX50" s="1242" t="s">
        <v>569</v>
      </c>
      <c r="BY50" s="1242"/>
      <c r="BZ50" s="1242"/>
      <c r="CA50" s="1242"/>
      <c r="CB50" s="1242"/>
      <c r="CC50" s="1242"/>
      <c r="CD50" s="1242"/>
      <c r="CE50" s="1242"/>
      <c r="CF50" s="1242" t="s">
        <v>570</v>
      </c>
      <c r="CG50" s="1242"/>
      <c r="CH50" s="1242"/>
      <c r="CI50" s="1242"/>
      <c r="CJ50" s="1242"/>
      <c r="CK50" s="1242"/>
      <c r="CL50" s="1242"/>
      <c r="CM50" s="1242"/>
      <c r="CN50" s="1242" t="s">
        <v>571</v>
      </c>
      <c r="CO50" s="1242"/>
      <c r="CP50" s="1242"/>
      <c r="CQ50" s="1242"/>
      <c r="CR50" s="1242"/>
      <c r="CS50" s="1242"/>
      <c r="CT50" s="1242"/>
      <c r="CU50" s="1242"/>
      <c r="CV50" s="1242" t="s">
        <v>572</v>
      </c>
      <c r="CW50" s="1242"/>
      <c r="CX50" s="1242"/>
      <c r="CY50" s="1242"/>
      <c r="CZ50" s="1242"/>
      <c r="DA50" s="1242"/>
      <c r="DB50" s="1242"/>
      <c r="DC50" s="1242"/>
    </row>
    <row r="51" spans="1:109" ht="13.5" customHeight="1">
      <c r="B51" s="1233"/>
      <c r="G51" s="1249"/>
      <c r="H51" s="1249"/>
      <c r="I51" s="1283"/>
      <c r="J51" s="1283"/>
      <c r="K51" s="1248"/>
      <c r="L51" s="1248"/>
      <c r="M51" s="1248"/>
      <c r="N51" s="1248"/>
      <c r="AM51" s="1247"/>
      <c r="AN51" s="1241" t="s">
        <v>641</v>
      </c>
      <c r="AO51" s="1241"/>
      <c r="AP51" s="1241"/>
      <c r="AQ51" s="1241"/>
      <c r="AR51" s="1241"/>
      <c r="AS51" s="1241"/>
      <c r="AT51" s="1241"/>
      <c r="AU51" s="1241"/>
      <c r="AV51" s="1241"/>
      <c r="AW51" s="1241"/>
      <c r="AX51" s="1241"/>
      <c r="AY51" s="1241"/>
      <c r="AZ51" s="1241"/>
      <c r="BA51" s="1241"/>
      <c r="BB51" s="1241" t="s">
        <v>648</v>
      </c>
      <c r="BC51" s="1241"/>
      <c r="BD51" s="1241"/>
      <c r="BE51" s="1241"/>
      <c r="BF51" s="1241"/>
      <c r="BG51" s="1241"/>
      <c r="BH51" s="1241"/>
      <c r="BI51" s="1241"/>
      <c r="BJ51" s="1241"/>
      <c r="BK51" s="1241"/>
      <c r="BL51" s="1241"/>
      <c r="BM51" s="1241"/>
      <c r="BN51" s="1241"/>
      <c r="BO51" s="1241"/>
      <c r="BP51" s="1282"/>
      <c r="BQ51" s="1240"/>
      <c r="BR51" s="1240"/>
      <c r="BS51" s="1240"/>
      <c r="BT51" s="1240"/>
      <c r="BU51" s="1240"/>
      <c r="BV51" s="1240"/>
      <c r="BW51" s="1240"/>
      <c r="BX51" s="1282"/>
      <c r="BY51" s="1240"/>
      <c r="BZ51" s="1240"/>
      <c r="CA51" s="1240"/>
      <c r="CB51" s="1240"/>
      <c r="CC51" s="1240"/>
      <c r="CD51" s="1240"/>
      <c r="CE51" s="1240"/>
      <c r="CF51" s="1240">
        <v>162.4</v>
      </c>
      <c r="CG51" s="1240"/>
      <c r="CH51" s="1240"/>
      <c r="CI51" s="1240"/>
      <c r="CJ51" s="1240"/>
      <c r="CK51" s="1240"/>
      <c r="CL51" s="1240"/>
      <c r="CM51" s="1240"/>
      <c r="CN51" s="1240">
        <v>152.69999999999999</v>
      </c>
      <c r="CO51" s="1240"/>
      <c r="CP51" s="1240"/>
      <c r="CQ51" s="1240"/>
      <c r="CR51" s="1240"/>
      <c r="CS51" s="1240"/>
      <c r="CT51" s="1240"/>
      <c r="CU51" s="1240"/>
      <c r="CV51" s="1240">
        <v>135.5</v>
      </c>
      <c r="CW51" s="1240"/>
      <c r="CX51" s="1240"/>
      <c r="CY51" s="1240"/>
      <c r="CZ51" s="1240"/>
      <c r="DA51" s="1240"/>
      <c r="DB51" s="1240"/>
      <c r="DC51" s="1240"/>
    </row>
    <row r="52" spans="1:109" ht="13.2">
      <c r="B52" s="1233"/>
      <c r="G52" s="1249"/>
      <c r="H52" s="1249"/>
      <c r="I52" s="1283"/>
      <c r="J52" s="1283"/>
      <c r="K52" s="1248"/>
      <c r="L52" s="1248"/>
      <c r="M52" s="1248"/>
      <c r="N52" s="1248"/>
      <c r="AM52" s="1247"/>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ht="13.2">
      <c r="A53" s="1269"/>
      <c r="B53" s="1233"/>
      <c r="G53" s="1249"/>
      <c r="H53" s="1249"/>
      <c r="I53" s="1245"/>
      <c r="J53" s="1245"/>
      <c r="K53" s="1248"/>
      <c r="L53" s="1248"/>
      <c r="M53" s="1248"/>
      <c r="N53" s="1248"/>
      <c r="AM53" s="1247"/>
      <c r="AN53" s="1241"/>
      <c r="AO53" s="1241"/>
      <c r="AP53" s="1241"/>
      <c r="AQ53" s="1241"/>
      <c r="AR53" s="1241"/>
      <c r="AS53" s="1241"/>
      <c r="AT53" s="1241"/>
      <c r="AU53" s="1241"/>
      <c r="AV53" s="1241"/>
      <c r="AW53" s="1241"/>
      <c r="AX53" s="1241"/>
      <c r="AY53" s="1241"/>
      <c r="AZ53" s="1241"/>
      <c r="BA53" s="1241"/>
      <c r="BB53" s="1241" t="s">
        <v>646</v>
      </c>
      <c r="BC53" s="1241"/>
      <c r="BD53" s="1241"/>
      <c r="BE53" s="1241"/>
      <c r="BF53" s="1241"/>
      <c r="BG53" s="1241"/>
      <c r="BH53" s="1241"/>
      <c r="BI53" s="1241"/>
      <c r="BJ53" s="1241"/>
      <c r="BK53" s="1241"/>
      <c r="BL53" s="1241"/>
      <c r="BM53" s="1241"/>
      <c r="BN53" s="1241"/>
      <c r="BO53" s="1241"/>
      <c r="BP53" s="1282"/>
      <c r="BQ53" s="1240"/>
      <c r="BR53" s="1240"/>
      <c r="BS53" s="1240"/>
      <c r="BT53" s="1240"/>
      <c r="BU53" s="1240"/>
      <c r="BV53" s="1240"/>
      <c r="BW53" s="1240"/>
      <c r="BX53" s="1282"/>
      <c r="BY53" s="1240"/>
      <c r="BZ53" s="1240"/>
      <c r="CA53" s="1240"/>
      <c r="CB53" s="1240"/>
      <c r="CC53" s="1240"/>
      <c r="CD53" s="1240"/>
      <c r="CE53" s="1240"/>
      <c r="CF53" s="1240">
        <v>57.6</v>
      </c>
      <c r="CG53" s="1240"/>
      <c r="CH53" s="1240"/>
      <c r="CI53" s="1240"/>
      <c r="CJ53" s="1240"/>
      <c r="CK53" s="1240"/>
      <c r="CL53" s="1240"/>
      <c r="CM53" s="1240"/>
      <c r="CN53" s="1240">
        <v>58.5</v>
      </c>
      <c r="CO53" s="1240"/>
      <c r="CP53" s="1240"/>
      <c r="CQ53" s="1240"/>
      <c r="CR53" s="1240"/>
      <c r="CS53" s="1240"/>
      <c r="CT53" s="1240"/>
      <c r="CU53" s="1240"/>
      <c r="CV53" s="1240">
        <v>58.9</v>
      </c>
      <c r="CW53" s="1240"/>
      <c r="CX53" s="1240"/>
      <c r="CY53" s="1240"/>
      <c r="CZ53" s="1240"/>
      <c r="DA53" s="1240"/>
      <c r="DB53" s="1240"/>
      <c r="DC53" s="1240"/>
    </row>
    <row r="54" spans="1:109" ht="13.2">
      <c r="A54" s="1269"/>
      <c r="B54" s="1233"/>
      <c r="G54" s="1249"/>
      <c r="H54" s="1249"/>
      <c r="I54" s="1245"/>
      <c r="J54" s="1245"/>
      <c r="K54" s="1248"/>
      <c r="L54" s="1248"/>
      <c r="M54" s="1248"/>
      <c r="N54" s="1248"/>
      <c r="AM54" s="1247"/>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ht="13.2">
      <c r="A55" s="1269"/>
      <c r="B55" s="1233"/>
      <c r="G55" s="1245"/>
      <c r="H55" s="1245"/>
      <c r="I55" s="1245"/>
      <c r="J55" s="1245"/>
      <c r="K55" s="1248"/>
      <c r="L55" s="1248"/>
      <c r="M55" s="1248"/>
      <c r="N55" s="1248"/>
      <c r="AN55" s="1242" t="s">
        <v>647</v>
      </c>
      <c r="AO55" s="1242"/>
      <c r="AP55" s="1242"/>
      <c r="AQ55" s="1242"/>
      <c r="AR55" s="1242"/>
      <c r="AS55" s="1242"/>
      <c r="AT55" s="1242"/>
      <c r="AU55" s="1242"/>
      <c r="AV55" s="1242"/>
      <c r="AW55" s="1242"/>
      <c r="AX55" s="1242"/>
      <c r="AY55" s="1242"/>
      <c r="AZ55" s="1242"/>
      <c r="BA55" s="1242"/>
      <c r="BB55" s="1241" t="s">
        <v>639</v>
      </c>
      <c r="BC55" s="1241"/>
      <c r="BD55" s="1241"/>
      <c r="BE55" s="1241"/>
      <c r="BF55" s="1241"/>
      <c r="BG55" s="1241"/>
      <c r="BH55" s="1241"/>
      <c r="BI55" s="1241"/>
      <c r="BJ55" s="1241"/>
      <c r="BK55" s="1241"/>
      <c r="BL55" s="1241"/>
      <c r="BM55" s="1241"/>
      <c r="BN55" s="1241"/>
      <c r="BO55" s="1241"/>
      <c r="BP55" s="1282"/>
      <c r="BQ55" s="1240"/>
      <c r="BR55" s="1240"/>
      <c r="BS55" s="1240"/>
      <c r="BT55" s="1240"/>
      <c r="BU55" s="1240"/>
      <c r="BV55" s="1240"/>
      <c r="BW55" s="1240"/>
      <c r="BX55" s="1282"/>
      <c r="BY55" s="1240"/>
      <c r="BZ55" s="1240"/>
      <c r="CA55" s="1240"/>
      <c r="CB55" s="1240"/>
      <c r="CC55" s="1240"/>
      <c r="CD55" s="1240"/>
      <c r="CE55" s="1240"/>
      <c r="CF55" s="1240">
        <v>124.2</v>
      </c>
      <c r="CG55" s="1240"/>
      <c r="CH55" s="1240"/>
      <c r="CI55" s="1240"/>
      <c r="CJ55" s="1240"/>
      <c r="CK55" s="1240"/>
      <c r="CL55" s="1240"/>
      <c r="CM55" s="1240"/>
      <c r="CN55" s="1240">
        <v>115.7</v>
      </c>
      <c r="CO55" s="1240"/>
      <c r="CP55" s="1240"/>
      <c r="CQ55" s="1240"/>
      <c r="CR55" s="1240"/>
      <c r="CS55" s="1240"/>
      <c r="CT55" s="1240"/>
      <c r="CU55" s="1240"/>
      <c r="CV55" s="1240">
        <v>106</v>
      </c>
      <c r="CW55" s="1240"/>
      <c r="CX55" s="1240"/>
      <c r="CY55" s="1240"/>
      <c r="CZ55" s="1240"/>
      <c r="DA55" s="1240"/>
      <c r="DB55" s="1240"/>
      <c r="DC55" s="1240"/>
    </row>
    <row r="56" spans="1:109" ht="13.2">
      <c r="A56" s="1269"/>
      <c r="B56" s="1233"/>
      <c r="G56" s="1245"/>
      <c r="H56" s="1245"/>
      <c r="I56" s="1245"/>
      <c r="J56" s="1245"/>
      <c r="K56" s="1248"/>
      <c r="L56" s="1248"/>
      <c r="M56" s="1248"/>
      <c r="N56" s="1248"/>
      <c r="AN56" s="1242"/>
      <c r="AO56" s="1242"/>
      <c r="AP56" s="1242"/>
      <c r="AQ56" s="1242"/>
      <c r="AR56" s="1242"/>
      <c r="AS56" s="1242"/>
      <c r="AT56" s="1242"/>
      <c r="AU56" s="1242"/>
      <c r="AV56" s="1242"/>
      <c r="AW56" s="1242"/>
      <c r="AX56" s="1242"/>
      <c r="AY56" s="1242"/>
      <c r="AZ56" s="1242"/>
      <c r="BA56" s="1242"/>
      <c r="BB56" s="1241"/>
      <c r="BC56" s="1241"/>
      <c r="BD56" s="1241"/>
      <c r="BE56" s="1241"/>
      <c r="BF56" s="1241"/>
      <c r="BG56" s="1241"/>
      <c r="BH56" s="1241"/>
      <c r="BI56" s="1241"/>
      <c r="BJ56" s="1241"/>
      <c r="BK56" s="1241"/>
      <c r="BL56" s="1241"/>
      <c r="BM56" s="1241"/>
      <c r="BN56" s="1241"/>
      <c r="BO56" s="1241"/>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1269" customFormat="1" ht="13.2">
      <c r="B57" s="1275"/>
      <c r="G57" s="1245"/>
      <c r="H57" s="1245"/>
      <c r="I57" s="1244"/>
      <c r="J57" s="1244"/>
      <c r="K57" s="1248"/>
      <c r="L57" s="1248"/>
      <c r="M57" s="1248"/>
      <c r="N57" s="1248"/>
      <c r="AM57" s="1232"/>
      <c r="AN57" s="1242"/>
      <c r="AO57" s="1242"/>
      <c r="AP57" s="1242"/>
      <c r="AQ57" s="1242"/>
      <c r="AR57" s="1242"/>
      <c r="AS57" s="1242"/>
      <c r="AT57" s="1242"/>
      <c r="AU57" s="1242"/>
      <c r="AV57" s="1242"/>
      <c r="AW57" s="1242"/>
      <c r="AX57" s="1242"/>
      <c r="AY57" s="1242"/>
      <c r="AZ57" s="1242"/>
      <c r="BA57" s="1242"/>
      <c r="BB57" s="1241" t="s">
        <v>646</v>
      </c>
      <c r="BC57" s="1241"/>
      <c r="BD57" s="1241"/>
      <c r="BE57" s="1241"/>
      <c r="BF57" s="1241"/>
      <c r="BG57" s="1241"/>
      <c r="BH57" s="1241"/>
      <c r="BI57" s="1241"/>
      <c r="BJ57" s="1241"/>
      <c r="BK57" s="1241"/>
      <c r="BL57" s="1241"/>
      <c r="BM57" s="1241"/>
      <c r="BN57" s="1241"/>
      <c r="BO57" s="1241"/>
      <c r="BP57" s="1282"/>
      <c r="BQ57" s="1240"/>
      <c r="BR57" s="1240"/>
      <c r="BS57" s="1240"/>
      <c r="BT57" s="1240"/>
      <c r="BU57" s="1240"/>
      <c r="BV57" s="1240"/>
      <c r="BW57" s="1240"/>
      <c r="BX57" s="1282"/>
      <c r="BY57" s="1240"/>
      <c r="BZ57" s="1240"/>
      <c r="CA57" s="1240"/>
      <c r="CB57" s="1240"/>
      <c r="CC57" s="1240"/>
      <c r="CD57" s="1240"/>
      <c r="CE57" s="1240"/>
      <c r="CF57" s="1240">
        <v>59.4</v>
      </c>
      <c r="CG57" s="1240"/>
      <c r="CH57" s="1240"/>
      <c r="CI57" s="1240"/>
      <c r="CJ57" s="1240"/>
      <c r="CK57" s="1240"/>
      <c r="CL57" s="1240"/>
      <c r="CM57" s="1240"/>
      <c r="CN57" s="1240">
        <v>61</v>
      </c>
      <c r="CO57" s="1240"/>
      <c r="CP57" s="1240"/>
      <c r="CQ57" s="1240"/>
      <c r="CR57" s="1240"/>
      <c r="CS57" s="1240"/>
      <c r="CT57" s="1240"/>
      <c r="CU57" s="1240"/>
      <c r="CV57" s="1240">
        <v>62</v>
      </c>
      <c r="CW57" s="1240"/>
      <c r="CX57" s="1240"/>
      <c r="CY57" s="1240"/>
      <c r="CZ57" s="1240"/>
      <c r="DA57" s="1240"/>
      <c r="DB57" s="1240"/>
      <c r="DC57" s="1240"/>
      <c r="DD57" s="1280"/>
      <c r="DE57" s="1275"/>
    </row>
    <row r="58" spans="1:109" s="1269" customFormat="1" ht="13.2">
      <c r="A58" s="1232"/>
      <c r="B58" s="1275"/>
      <c r="G58" s="1245"/>
      <c r="H58" s="1245"/>
      <c r="I58" s="1244"/>
      <c r="J58" s="1244"/>
      <c r="K58" s="1248"/>
      <c r="L58" s="1248"/>
      <c r="M58" s="1248"/>
      <c r="N58" s="1248"/>
      <c r="AM58" s="1232"/>
      <c r="AN58" s="1242"/>
      <c r="AO58" s="1242"/>
      <c r="AP58" s="1242"/>
      <c r="AQ58" s="1242"/>
      <c r="AR58" s="1242"/>
      <c r="AS58" s="1242"/>
      <c r="AT58" s="1242"/>
      <c r="AU58" s="1242"/>
      <c r="AV58" s="1242"/>
      <c r="AW58" s="1242"/>
      <c r="AX58" s="1242"/>
      <c r="AY58" s="1242"/>
      <c r="AZ58" s="1242"/>
      <c r="BA58" s="1242"/>
      <c r="BB58" s="1241"/>
      <c r="BC58" s="1241"/>
      <c r="BD58" s="1241"/>
      <c r="BE58" s="1241"/>
      <c r="BF58" s="1241"/>
      <c r="BG58" s="1241"/>
      <c r="BH58" s="1241"/>
      <c r="BI58" s="1241"/>
      <c r="BJ58" s="1241"/>
      <c r="BK58" s="1241"/>
      <c r="BL58" s="1241"/>
      <c r="BM58" s="1241"/>
      <c r="BN58" s="1241"/>
      <c r="BO58" s="1241"/>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1280"/>
      <c r="DE58" s="1275"/>
    </row>
    <row r="59" spans="1:109" s="1269" customFormat="1" ht="13.2">
      <c r="A59" s="1232"/>
      <c r="B59" s="1275"/>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5"/>
    </row>
    <row r="60" spans="1:109" s="1269" customFormat="1" ht="13.2">
      <c r="A60" s="1232"/>
      <c r="B60" s="1275"/>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5"/>
    </row>
    <row r="61" spans="1:109" s="1269" customFormat="1" ht="13.2">
      <c r="A61" s="1232"/>
      <c r="B61" s="1279"/>
      <c r="C61" s="1278"/>
      <c r="D61" s="1278"/>
      <c r="E61" s="1278"/>
      <c r="F61" s="1278"/>
      <c r="G61" s="1278"/>
      <c r="H61" s="1278"/>
      <c r="I61" s="1278"/>
      <c r="J61" s="1278"/>
      <c r="K61" s="1278"/>
      <c r="L61" s="1278"/>
      <c r="M61" s="1277"/>
      <c r="N61" s="1277"/>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7"/>
      <c r="AT61" s="1277"/>
      <c r="AU61" s="1278"/>
      <c r="AV61" s="1278"/>
      <c r="AW61" s="1278"/>
      <c r="AX61" s="1278"/>
      <c r="AY61" s="1278"/>
      <c r="AZ61" s="1278"/>
      <c r="BA61" s="1278"/>
      <c r="BB61" s="1278"/>
      <c r="BC61" s="1278"/>
      <c r="BD61" s="1278"/>
      <c r="BE61" s="1277"/>
      <c r="BF61" s="1277"/>
      <c r="BG61" s="1278"/>
      <c r="BH61" s="1278"/>
      <c r="BI61" s="1278"/>
      <c r="BJ61" s="1278"/>
      <c r="BK61" s="1278"/>
      <c r="BL61" s="1278"/>
      <c r="BM61" s="1278"/>
      <c r="BN61" s="1278"/>
      <c r="BO61" s="1278"/>
      <c r="BP61" s="1278"/>
      <c r="BQ61" s="1277"/>
      <c r="BR61" s="1277"/>
      <c r="BS61" s="1278"/>
      <c r="BT61" s="1278"/>
      <c r="BU61" s="1278"/>
      <c r="BV61" s="1278"/>
      <c r="BW61" s="1278"/>
      <c r="BX61" s="1278"/>
      <c r="BY61" s="1278"/>
      <c r="BZ61" s="1278"/>
      <c r="CA61" s="1278"/>
      <c r="CB61" s="1278"/>
      <c r="CC61" s="1277"/>
      <c r="CD61" s="1277"/>
      <c r="CE61" s="1278"/>
      <c r="CF61" s="1278"/>
      <c r="CG61" s="1278"/>
      <c r="CH61" s="1278"/>
      <c r="CI61" s="1278"/>
      <c r="CJ61" s="1278"/>
      <c r="CK61" s="1278"/>
      <c r="CL61" s="1278"/>
      <c r="CM61" s="1278"/>
      <c r="CN61" s="1278"/>
      <c r="CO61" s="1277"/>
      <c r="CP61" s="1277"/>
      <c r="CQ61" s="1278"/>
      <c r="CR61" s="1278"/>
      <c r="CS61" s="1278"/>
      <c r="CT61" s="1278"/>
      <c r="CU61" s="1278"/>
      <c r="CV61" s="1278"/>
      <c r="CW61" s="1278"/>
      <c r="CX61" s="1278"/>
      <c r="CY61" s="1278"/>
      <c r="CZ61" s="1278"/>
      <c r="DA61" s="1277"/>
      <c r="DB61" s="1277"/>
      <c r="DC61" s="1277"/>
      <c r="DD61" s="1276"/>
      <c r="DE61" s="1275"/>
    </row>
    <row r="62" spans="1:109" ht="13.2">
      <c r="B62" s="1274"/>
      <c r="C62" s="1274"/>
      <c r="D62" s="1274"/>
      <c r="E62" s="1274"/>
      <c r="F62" s="1274"/>
      <c r="G62" s="1274"/>
      <c r="H62" s="1274"/>
      <c r="I62" s="1274"/>
      <c r="J62" s="1274"/>
      <c r="K62" s="1274"/>
      <c r="L62" s="1274"/>
      <c r="M62" s="1274"/>
      <c r="N62" s="1274"/>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c r="CB62" s="1274"/>
      <c r="CC62" s="1274"/>
      <c r="CD62" s="1274"/>
      <c r="CE62" s="1274"/>
      <c r="CF62" s="1274"/>
      <c r="CG62" s="1274"/>
      <c r="CH62" s="1274"/>
      <c r="CI62" s="1274"/>
      <c r="CJ62" s="1274"/>
      <c r="CK62" s="1274"/>
      <c r="CL62" s="1274"/>
      <c r="CM62" s="1274"/>
      <c r="CN62" s="1274"/>
      <c r="CO62" s="1274"/>
      <c r="CP62" s="1274"/>
      <c r="CQ62" s="1274"/>
      <c r="CR62" s="1274"/>
      <c r="CS62" s="1274"/>
      <c r="CT62" s="1274"/>
      <c r="CU62" s="1274"/>
      <c r="CV62" s="1274"/>
      <c r="CW62" s="1274"/>
      <c r="CX62" s="1274"/>
      <c r="CY62" s="1274"/>
      <c r="CZ62" s="1274"/>
      <c r="DA62" s="1274"/>
      <c r="DB62" s="1274"/>
      <c r="DC62" s="1274"/>
      <c r="DD62" s="1274"/>
      <c r="DE62" s="1232"/>
    </row>
    <row r="63" spans="1:109" ht="16.2">
      <c r="B63" s="1273" t="s">
        <v>645</v>
      </c>
    </row>
    <row r="64" spans="1:109" ht="13.2">
      <c r="B64" s="1233"/>
      <c r="G64" s="1270"/>
      <c r="I64" s="1272"/>
      <c r="J64" s="1272"/>
      <c r="K64" s="1272"/>
      <c r="L64" s="1272"/>
      <c r="M64" s="1272"/>
      <c r="N64" s="1271"/>
      <c r="AM64" s="1270"/>
      <c r="AN64" s="1270" t="s">
        <v>644</v>
      </c>
      <c r="AP64" s="1269"/>
      <c r="AQ64" s="1269"/>
      <c r="AR64" s="1269"/>
      <c r="AY64" s="1270"/>
      <c r="BA64" s="1269"/>
      <c r="BB64" s="1269"/>
      <c r="BC64" s="1269"/>
      <c r="BK64" s="1270"/>
      <c r="BM64" s="1269"/>
      <c r="BN64" s="1269"/>
      <c r="BO64" s="1269"/>
      <c r="BW64" s="1270"/>
      <c r="BY64" s="1269"/>
      <c r="BZ64" s="1269"/>
      <c r="CA64" s="1269"/>
      <c r="CI64" s="1270"/>
      <c r="CK64" s="1269"/>
      <c r="CL64" s="1269"/>
      <c r="CM64" s="1269"/>
      <c r="CU64" s="1270"/>
      <c r="CW64" s="1269"/>
      <c r="CX64" s="1269"/>
      <c r="CY64" s="1269"/>
    </row>
    <row r="65" spans="2:107" ht="13.5" customHeight="1">
      <c r="B65" s="1233"/>
      <c r="AN65" s="1268" t="s">
        <v>643</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6"/>
    </row>
    <row r="66" spans="2:107" ht="13.2">
      <c r="B66" s="1233"/>
      <c r="AN66" s="1265"/>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3"/>
    </row>
    <row r="67" spans="2:107" ht="13.2">
      <c r="B67" s="1233"/>
      <c r="AN67" s="1265"/>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3"/>
    </row>
    <row r="68" spans="2:107" ht="13.2">
      <c r="B68" s="1233"/>
      <c r="AN68" s="1265"/>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3"/>
    </row>
    <row r="69" spans="2:107" ht="13.2">
      <c r="B69" s="1233"/>
      <c r="AN69" s="1262"/>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0"/>
    </row>
    <row r="70" spans="2:107" ht="13.2">
      <c r="B70" s="1233"/>
      <c r="H70" s="1259"/>
      <c r="I70" s="1259"/>
      <c r="J70" s="1257"/>
      <c r="K70" s="1257"/>
      <c r="L70" s="1256"/>
      <c r="M70" s="1257"/>
      <c r="N70" s="1256"/>
      <c r="AN70" s="1247"/>
      <c r="AO70" s="1247"/>
      <c r="AP70" s="1247"/>
      <c r="AZ70" s="1247"/>
      <c r="BA70" s="1247"/>
      <c r="BB70" s="1247"/>
      <c r="BL70" s="1247"/>
      <c r="BM70" s="1247"/>
      <c r="BN70" s="1247"/>
      <c r="BX70" s="1247"/>
      <c r="BY70" s="1247"/>
      <c r="BZ70" s="1247"/>
      <c r="CJ70" s="1247"/>
      <c r="CK70" s="1247"/>
      <c r="CL70" s="1247"/>
      <c r="CV70" s="1247"/>
      <c r="CW70" s="1247"/>
      <c r="CX70" s="1247"/>
    </row>
    <row r="71" spans="2:107" ht="13.2">
      <c r="B71" s="1233"/>
      <c r="G71" s="1255"/>
      <c r="I71" s="1258"/>
      <c r="J71" s="1257"/>
      <c r="K71" s="1257"/>
      <c r="L71" s="1256"/>
      <c r="M71" s="1257"/>
      <c r="N71" s="1256"/>
      <c r="AM71" s="1255"/>
      <c r="AN71" s="1232" t="s">
        <v>642</v>
      </c>
    </row>
    <row r="72" spans="2:107" ht="13.2">
      <c r="B72" s="1233"/>
      <c r="G72" s="1245"/>
      <c r="H72" s="1245"/>
      <c r="I72" s="1245"/>
      <c r="J72" s="1245"/>
      <c r="K72" s="1254"/>
      <c r="L72" s="1254"/>
      <c r="M72" s="1253"/>
      <c r="N72" s="1253"/>
      <c r="AN72" s="1252"/>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0"/>
      <c r="BP72" s="1242" t="s">
        <v>568</v>
      </c>
      <c r="BQ72" s="1242"/>
      <c r="BR72" s="1242"/>
      <c r="BS72" s="1242"/>
      <c r="BT72" s="1242"/>
      <c r="BU72" s="1242"/>
      <c r="BV72" s="1242"/>
      <c r="BW72" s="1242"/>
      <c r="BX72" s="1242" t="s">
        <v>569</v>
      </c>
      <c r="BY72" s="1242"/>
      <c r="BZ72" s="1242"/>
      <c r="CA72" s="1242"/>
      <c r="CB72" s="1242"/>
      <c r="CC72" s="1242"/>
      <c r="CD72" s="1242"/>
      <c r="CE72" s="1242"/>
      <c r="CF72" s="1242" t="s">
        <v>570</v>
      </c>
      <c r="CG72" s="1242"/>
      <c r="CH72" s="1242"/>
      <c r="CI72" s="1242"/>
      <c r="CJ72" s="1242"/>
      <c r="CK72" s="1242"/>
      <c r="CL72" s="1242"/>
      <c r="CM72" s="1242"/>
      <c r="CN72" s="1242" t="s">
        <v>571</v>
      </c>
      <c r="CO72" s="1242"/>
      <c r="CP72" s="1242"/>
      <c r="CQ72" s="1242"/>
      <c r="CR72" s="1242"/>
      <c r="CS72" s="1242"/>
      <c r="CT72" s="1242"/>
      <c r="CU72" s="1242"/>
      <c r="CV72" s="1242" t="s">
        <v>572</v>
      </c>
      <c r="CW72" s="1242"/>
      <c r="CX72" s="1242"/>
      <c r="CY72" s="1242"/>
      <c r="CZ72" s="1242"/>
      <c r="DA72" s="1242"/>
      <c r="DB72" s="1242"/>
      <c r="DC72" s="1242"/>
    </row>
    <row r="73" spans="2:107" ht="13.2">
      <c r="B73" s="1233"/>
      <c r="G73" s="1249"/>
      <c r="H73" s="1249"/>
      <c r="I73" s="1249"/>
      <c r="J73" s="1249"/>
      <c r="K73" s="1246"/>
      <c r="L73" s="1246"/>
      <c r="M73" s="1246"/>
      <c r="N73" s="1246"/>
      <c r="AM73" s="1247"/>
      <c r="AN73" s="1241" t="s">
        <v>641</v>
      </c>
      <c r="AO73" s="1241"/>
      <c r="AP73" s="1241"/>
      <c r="AQ73" s="1241"/>
      <c r="AR73" s="1241"/>
      <c r="AS73" s="1241"/>
      <c r="AT73" s="1241"/>
      <c r="AU73" s="1241"/>
      <c r="AV73" s="1241"/>
      <c r="AW73" s="1241"/>
      <c r="AX73" s="1241"/>
      <c r="AY73" s="1241"/>
      <c r="AZ73" s="1241"/>
      <c r="BA73" s="1241"/>
      <c r="BB73" s="1241" t="s">
        <v>639</v>
      </c>
      <c r="BC73" s="1241"/>
      <c r="BD73" s="1241"/>
      <c r="BE73" s="1241"/>
      <c r="BF73" s="1241"/>
      <c r="BG73" s="1241"/>
      <c r="BH73" s="1241"/>
      <c r="BI73" s="1241"/>
      <c r="BJ73" s="1241"/>
      <c r="BK73" s="1241"/>
      <c r="BL73" s="1241"/>
      <c r="BM73" s="1241"/>
      <c r="BN73" s="1241"/>
      <c r="BO73" s="1241"/>
      <c r="BP73" s="1240">
        <v>174.8</v>
      </c>
      <c r="BQ73" s="1240"/>
      <c r="BR73" s="1240"/>
      <c r="BS73" s="1240"/>
      <c r="BT73" s="1240"/>
      <c r="BU73" s="1240"/>
      <c r="BV73" s="1240"/>
      <c r="BW73" s="1240"/>
      <c r="BX73" s="1240">
        <v>168</v>
      </c>
      <c r="BY73" s="1240"/>
      <c r="BZ73" s="1240"/>
      <c r="CA73" s="1240"/>
      <c r="CB73" s="1240"/>
      <c r="CC73" s="1240"/>
      <c r="CD73" s="1240"/>
      <c r="CE73" s="1240"/>
      <c r="CF73" s="1240">
        <v>162.4</v>
      </c>
      <c r="CG73" s="1240"/>
      <c r="CH73" s="1240"/>
      <c r="CI73" s="1240"/>
      <c r="CJ73" s="1240"/>
      <c r="CK73" s="1240"/>
      <c r="CL73" s="1240"/>
      <c r="CM73" s="1240"/>
      <c r="CN73" s="1240">
        <v>152.69999999999999</v>
      </c>
      <c r="CO73" s="1240"/>
      <c r="CP73" s="1240"/>
      <c r="CQ73" s="1240"/>
      <c r="CR73" s="1240"/>
      <c r="CS73" s="1240"/>
      <c r="CT73" s="1240"/>
      <c r="CU73" s="1240"/>
      <c r="CV73" s="1240">
        <v>135.5</v>
      </c>
      <c r="CW73" s="1240"/>
      <c r="CX73" s="1240"/>
      <c r="CY73" s="1240"/>
      <c r="CZ73" s="1240"/>
      <c r="DA73" s="1240"/>
      <c r="DB73" s="1240"/>
      <c r="DC73" s="1240"/>
    </row>
    <row r="74" spans="2:107" ht="13.2">
      <c r="B74" s="1233"/>
      <c r="G74" s="1249"/>
      <c r="H74" s="1249"/>
      <c r="I74" s="1249"/>
      <c r="J74" s="1249"/>
      <c r="K74" s="1246"/>
      <c r="L74" s="1246"/>
      <c r="M74" s="1246"/>
      <c r="N74" s="1246"/>
      <c r="AM74" s="1247"/>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ht="13.2">
      <c r="B75" s="1233"/>
      <c r="G75" s="1249"/>
      <c r="H75" s="1249"/>
      <c r="I75" s="1245"/>
      <c r="J75" s="1245"/>
      <c r="K75" s="1248"/>
      <c r="L75" s="1248"/>
      <c r="M75" s="1248"/>
      <c r="N75" s="1248"/>
      <c r="AM75" s="1247"/>
      <c r="AN75" s="1241"/>
      <c r="AO75" s="1241"/>
      <c r="AP75" s="1241"/>
      <c r="AQ75" s="1241"/>
      <c r="AR75" s="1241"/>
      <c r="AS75" s="1241"/>
      <c r="AT75" s="1241"/>
      <c r="AU75" s="1241"/>
      <c r="AV75" s="1241"/>
      <c r="AW75" s="1241"/>
      <c r="AX75" s="1241"/>
      <c r="AY75" s="1241"/>
      <c r="AZ75" s="1241"/>
      <c r="BA75" s="1241"/>
      <c r="BB75" s="1241" t="s">
        <v>638</v>
      </c>
      <c r="BC75" s="1241"/>
      <c r="BD75" s="1241"/>
      <c r="BE75" s="1241"/>
      <c r="BF75" s="1241"/>
      <c r="BG75" s="1241"/>
      <c r="BH75" s="1241"/>
      <c r="BI75" s="1241"/>
      <c r="BJ75" s="1241"/>
      <c r="BK75" s="1241"/>
      <c r="BL75" s="1241"/>
      <c r="BM75" s="1241"/>
      <c r="BN75" s="1241"/>
      <c r="BO75" s="1241"/>
      <c r="BP75" s="1240">
        <v>13.4</v>
      </c>
      <c r="BQ75" s="1240"/>
      <c r="BR75" s="1240"/>
      <c r="BS75" s="1240"/>
      <c r="BT75" s="1240"/>
      <c r="BU75" s="1240"/>
      <c r="BV75" s="1240"/>
      <c r="BW75" s="1240"/>
      <c r="BX75" s="1240">
        <v>12.6</v>
      </c>
      <c r="BY75" s="1240"/>
      <c r="BZ75" s="1240"/>
      <c r="CA75" s="1240"/>
      <c r="CB75" s="1240"/>
      <c r="CC75" s="1240"/>
      <c r="CD75" s="1240"/>
      <c r="CE75" s="1240"/>
      <c r="CF75" s="1240">
        <v>12.4</v>
      </c>
      <c r="CG75" s="1240"/>
      <c r="CH75" s="1240"/>
      <c r="CI75" s="1240"/>
      <c r="CJ75" s="1240"/>
      <c r="CK75" s="1240"/>
      <c r="CL75" s="1240"/>
      <c r="CM75" s="1240"/>
      <c r="CN75" s="1240">
        <v>12.2</v>
      </c>
      <c r="CO75" s="1240"/>
      <c r="CP75" s="1240"/>
      <c r="CQ75" s="1240"/>
      <c r="CR75" s="1240"/>
      <c r="CS75" s="1240"/>
      <c r="CT75" s="1240"/>
      <c r="CU75" s="1240"/>
      <c r="CV75" s="1240">
        <v>11.7</v>
      </c>
      <c r="CW75" s="1240"/>
      <c r="CX75" s="1240"/>
      <c r="CY75" s="1240"/>
      <c r="CZ75" s="1240"/>
      <c r="DA75" s="1240"/>
      <c r="DB75" s="1240"/>
      <c r="DC75" s="1240"/>
    </row>
    <row r="76" spans="2:107" ht="13.2">
      <c r="B76" s="1233"/>
      <c r="G76" s="1249"/>
      <c r="H76" s="1249"/>
      <c r="I76" s="1245"/>
      <c r="J76" s="1245"/>
      <c r="K76" s="1248"/>
      <c r="L76" s="1248"/>
      <c r="M76" s="1248"/>
      <c r="N76" s="1248"/>
      <c r="AM76" s="1247"/>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ht="13.2">
      <c r="B77" s="1233"/>
      <c r="G77" s="1245"/>
      <c r="H77" s="1245"/>
      <c r="I77" s="1245"/>
      <c r="J77" s="1245"/>
      <c r="K77" s="1246"/>
      <c r="L77" s="1246"/>
      <c r="M77" s="1246"/>
      <c r="N77" s="1246"/>
      <c r="AN77" s="1242" t="s">
        <v>640</v>
      </c>
      <c r="AO77" s="1242"/>
      <c r="AP77" s="1242"/>
      <c r="AQ77" s="1242"/>
      <c r="AR77" s="1242"/>
      <c r="AS77" s="1242"/>
      <c r="AT77" s="1242"/>
      <c r="AU77" s="1242"/>
      <c r="AV77" s="1242"/>
      <c r="AW77" s="1242"/>
      <c r="AX77" s="1242"/>
      <c r="AY77" s="1242"/>
      <c r="AZ77" s="1242"/>
      <c r="BA77" s="1242"/>
      <c r="BB77" s="1241" t="s">
        <v>639</v>
      </c>
      <c r="BC77" s="1241"/>
      <c r="BD77" s="1241"/>
      <c r="BE77" s="1241"/>
      <c r="BF77" s="1241"/>
      <c r="BG77" s="1241"/>
      <c r="BH77" s="1241"/>
      <c r="BI77" s="1241"/>
      <c r="BJ77" s="1241"/>
      <c r="BK77" s="1241"/>
      <c r="BL77" s="1241"/>
      <c r="BM77" s="1241"/>
      <c r="BN77" s="1241"/>
      <c r="BO77" s="1241"/>
      <c r="BP77" s="1240">
        <v>139</v>
      </c>
      <c r="BQ77" s="1240"/>
      <c r="BR77" s="1240"/>
      <c r="BS77" s="1240"/>
      <c r="BT77" s="1240"/>
      <c r="BU77" s="1240"/>
      <c r="BV77" s="1240"/>
      <c r="BW77" s="1240"/>
      <c r="BX77" s="1240">
        <v>132.4</v>
      </c>
      <c r="BY77" s="1240"/>
      <c r="BZ77" s="1240"/>
      <c r="CA77" s="1240"/>
      <c r="CB77" s="1240"/>
      <c r="CC77" s="1240"/>
      <c r="CD77" s="1240"/>
      <c r="CE77" s="1240"/>
      <c r="CF77" s="1240">
        <v>124.2</v>
      </c>
      <c r="CG77" s="1240"/>
      <c r="CH77" s="1240"/>
      <c r="CI77" s="1240"/>
      <c r="CJ77" s="1240"/>
      <c r="CK77" s="1240"/>
      <c r="CL77" s="1240"/>
      <c r="CM77" s="1240"/>
      <c r="CN77" s="1240">
        <v>115.7</v>
      </c>
      <c r="CO77" s="1240"/>
      <c r="CP77" s="1240"/>
      <c r="CQ77" s="1240"/>
      <c r="CR77" s="1240"/>
      <c r="CS77" s="1240"/>
      <c r="CT77" s="1240"/>
      <c r="CU77" s="1240"/>
      <c r="CV77" s="1240">
        <v>106</v>
      </c>
      <c r="CW77" s="1240"/>
      <c r="CX77" s="1240"/>
      <c r="CY77" s="1240"/>
      <c r="CZ77" s="1240"/>
      <c r="DA77" s="1240"/>
      <c r="DB77" s="1240"/>
      <c r="DC77" s="1240"/>
    </row>
    <row r="78" spans="2:107" ht="13.2">
      <c r="B78" s="1233"/>
      <c r="G78" s="1245"/>
      <c r="H78" s="1245"/>
      <c r="I78" s="1245"/>
      <c r="J78" s="1245"/>
      <c r="K78" s="1246"/>
      <c r="L78" s="1246"/>
      <c r="M78" s="1246"/>
      <c r="N78" s="1246"/>
      <c r="AN78" s="1242"/>
      <c r="AO78" s="1242"/>
      <c r="AP78" s="1242"/>
      <c r="AQ78" s="1242"/>
      <c r="AR78" s="1242"/>
      <c r="AS78" s="1242"/>
      <c r="AT78" s="1242"/>
      <c r="AU78" s="1242"/>
      <c r="AV78" s="1242"/>
      <c r="AW78" s="1242"/>
      <c r="AX78" s="1242"/>
      <c r="AY78" s="1242"/>
      <c r="AZ78" s="1242"/>
      <c r="BA78" s="1242"/>
      <c r="BB78" s="1241"/>
      <c r="BC78" s="1241"/>
      <c r="BD78" s="1241"/>
      <c r="BE78" s="1241"/>
      <c r="BF78" s="1241"/>
      <c r="BG78" s="1241"/>
      <c r="BH78" s="1241"/>
      <c r="BI78" s="1241"/>
      <c r="BJ78" s="1241"/>
      <c r="BK78" s="1241"/>
      <c r="BL78" s="1241"/>
      <c r="BM78" s="1241"/>
      <c r="BN78" s="1241"/>
      <c r="BO78" s="1241"/>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ht="13.2">
      <c r="B79" s="1233"/>
      <c r="G79" s="1245"/>
      <c r="H79" s="1245"/>
      <c r="I79" s="1244"/>
      <c r="J79" s="1244"/>
      <c r="K79" s="1243"/>
      <c r="L79" s="1243"/>
      <c r="M79" s="1243"/>
      <c r="N79" s="1243"/>
      <c r="AN79" s="1242"/>
      <c r="AO79" s="1242"/>
      <c r="AP79" s="1242"/>
      <c r="AQ79" s="1242"/>
      <c r="AR79" s="1242"/>
      <c r="AS79" s="1242"/>
      <c r="AT79" s="1242"/>
      <c r="AU79" s="1242"/>
      <c r="AV79" s="1242"/>
      <c r="AW79" s="1242"/>
      <c r="AX79" s="1242"/>
      <c r="AY79" s="1242"/>
      <c r="AZ79" s="1242"/>
      <c r="BA79" s="1242"/>
      <c r="BB79" s="1241" t="s">
        <v>638</v>
      </c>
      <c r="BC79" s="1241"/>
      <c r="BD79" s="1241"/>
      <c r="BE79" s="1241"/>
      <c r="BF79" s="1241"/>
      <c r="BG79" s="1241"/>
      <c r="BH79" s="1241"/>
      <c r="BI79" s="1241"/>
      <c r="BJ79" s="1241"/>
      <c r="BK79" s="1241"/>
      <c r="BL79" s="1241"/>
      <c r="BM79" s="1241"/>
      <c r="BN79" s="1241"/>
      <c r="BO79" s="1241"/>
      <c r="BP79" s="1240">
        <v>11.2</v>
      </c>
      <c r="BQ79" s="1240"/>
      <c r="BR79" s="1240"/>
      <c r="BS79" s="1240"/>
      <c r="BT79" s="1240"/>
      <c r="BU79" s="1240"/>
      <c r="BV79" s="1240"/>
      <c r="BW79" s="1240"/>
      <c r="BX79" s="1240">
        <v>11.2</v>
      </c>
      <c r="BY79" s="1240"/>
      <c r="BZ79" s="1240"/>
      <c r="CA79" s="1240"/>
      <c r="CB79" s="1240"/>
      <c r="CC79" s="1240"/>
      <c r="CD79" s="1240"/>
      <c r="CE79" s="1240"/>
      <c r="CF79" s="1240">
        <v>10.9</v>
      </c>
      <c r="CG79" s="1240"/>
      <c r="CH79" s="1240"/>
      <c r="CI79" s="1240"/>
      <c r="CJ79" s="1240"/>
      <c r="CK79" s="1240"/>
      <c r="CL79" s="1240"/>
      <c r="CM79" s="1240"/>
      <c r="CN79" s="1240">
        <v>10.3</v>
      </c>
      <c r="CO79" s="1240"/>
      <c r="CP79" s="1240"/>
      <c r="CQ79" s="1240"/>
      <c r="CR79" s="1240"/>
      <c r="CS79" s="1240"/>
      <c r="CT79" s="1240"/>
      <c r="CU79" s="1240"/>
      <c r="CV79" s="1240">
        <v>9</v>
      </c>
      <c r="CW79" s="1240"/>
      <c r="CX79" s="1240"/>
      <c r="CY79" s="1240"/>
      <c r="CZ79" s="1240"/>
      <c r="DA79" s="1240"/>
      <c r="DB79" s="1240"/>
      <c r="DC79" s="1240"/>
    </row>
    <row r="80" spans="2:107" ht="13.2">
      <c r="B80" s="1233"/>
      <c r="G80" s="1245"/>
      <c r="H80" s="1245"/>
      <c r="I80" s="1244"/>
      <c r="J80" s="1244"/>
      <c r="K80" s="1243"/>
      <c r="L80" s="1243"/>
      <c r="M80" s="1243"/>
      <c r="N80" s="1243"/>
      <c r="AN80" s="1242"/>
      <c r="AO80" s="1242"/>
      <c r="AP80" s="1242"/>
      <c r="AQ80" s="1242"/>
      <c r="AR80" s="1242"/>
      <c r="AS80" s="1242"/>
      <c r="AT80" s="1242"/>
      <c r="AU80" s="1242"/>
      <c r="AV80" s="1242"/>
      <c r="AW80" s="1242"/>
      <c r="AX80" s="1242"/>
      <c r="AY80" s="1242"/>
      <c r="AZ80" s="1242"/>
      <c r="BA80" s="1242"/>
      <c r="BB80" s="1241"/>
      <c r="BC80" s="1241"/>
      <c r="BD80" s="1241"/>
      <c r="BE80" s="1241"/>
      <c r="BF80" s="1241"/>
      <c r="BG80" s="1241"/>
      <c r="BH80" s="1241"/>
      <c r="BI80" s="1241"/>
      <c r="BJ80" s="1241"/>
      <c r="BK80" s="1241"/>
      <c r="BL80" s="1241"/>
      <c r="BM80" s="1241"/>
      <c r="BN80" s="1241"/>
      <c r="BO80" s="1241"/>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ht="13.2">
      <c r="B81" s="1233"/>
    </row>
    <row r="82" spans="2:109" ht="16.2">
      <c r="B82" s="1233"/>
      <c r="K82" s="1239"/>
      <c r="L82" s="1239"/>
      <c r="M82" s="1239"/>
      <c r="N82" s="1239"/>
      <c r="AQ82" s="1239"/>
      <c r="AR82" s="1239"/>
      <c r="AS82" s="1239"/>
      <c r="AT82" s="1239"/>
      <c r="BC82" s="1239"/>
      <c r="BD82" s="1239"/>
      <c r="BE82" s="1239"/>
      <c r="BF82" s="1239"/>
      <c r="BO82" s="1239"/>
      <c r="BP82" s="1239"/>
      <c r="BQ82" s="1239"/>
      <c r="BR82" s="1239"/>
      <c r="CA82" s="1239"/>
      <c r="CB82" s="1239"/>
      <c r="CC82" s="1239"/>
      <c r="CD82" s="1239"/>
      <c r="CM82" s="1239"/>
      <c r="CN82" s="1239"/>
      <c r="CO82" s="1239"/>
      <c r="CP82" s="1239"/>
      <c r="CY82" s="1239"/>
      <c r="CZ82" s="1239"/>
      <c r="DA82" s="1239"/>
      <c r="DB82" s="1239"/>
      <c r="DC82" s="1239"/>
    </row>
    <row r="83" spans="2:109" ht="13.2">
      <c r="B83" s="1238"/>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6"/>
    </row>
    <row r="84" spans="2:109" ht="13.2">
      <c r="DD84" s="1232"/>
      <c r="DE84" s="1232"/>
    </row>
    <row r="85" spans="2:109" ht="13.2">
      <c r="DD85" s="1232"/>
      <c r="DE85" s="1232"/>
    </row>
    <row r="86" spans="2:109" ht="13.2" hidden="1">
      <c r="DD86" s="1232"/>
      <c r="DE86" s="1232"/>
    </row>
    <row r="87" spans="2:109" ht="13.2" hidden="1">
      <c r="K87" s="1235"/>
      <c r="AQ87" s="1235"/>
      <c r="BC87" s="1235"/>
      <c r="BO87" s="1235"/>
      <c r="CA87" s="1235"/>
      <c r="CM87" s="1235"/>
      <c r="CY87" s="1235"/>
      <c r="DD87" s="1232"/>
      <c r="DE87" s="1232"/>
    </row>
    <row r="88" spans="2:109" ht="13.2" hidden="1">
      <c r="DD88" s="1232"/>
      <c r="DE88" s="1232"/>
    </row>
    <row r="89" spans="2:109" ht="13.2" hidden="1">
      <c r="DD89" s="1232"/>
      <c r="DE89" s="1232"/>
    </row>
    <row r="90" spans="2:109" ht="13.2" hidden="1">
      <c r="DD90" s="1232"/>
      <c r="DE90" s="1232"/>
    </row>
    <row r="91" spans="2:109" ht="13.2" hidden="1">
      <c r="DD91" s="1232"/>
      <c r="DE91" s="1232"/>
    </row>
    <row r="92" spans="2:109" ht="13.5" hidden="1" customHeight="1">
      <c r="DD92" s="1232"/>
      <c r="DE92" s="1232"/>
    </row>
    <row r="93" spans="2:109" ht="13.5" hidden="1" customHeight="1">
      <c r="DD93" s="1232"/>
      <c r="DE93" s="1232"/>
    </row>
    <row r="94" spans="2:109" ht="13.5" hidden="1" customHeight="1">
      <c r="DD94" s="1232"/>
      <c r="DE94" s="1232"/>
    </row>
    <row r="95" spans="2:109" ht="13.5" hidden="1" customHeight="1">
      <c r="DD95" s="1232"/>
      <c r="DE95" s="1232"/>
    </row>
    <row r="96" spans="2:109" ht="13.5" hidden="1" customHeight="1">
      <c r="DD96" s="1232"/>
      <c r="DE96" s="1232"/>
    </row>
    <row r="97" spans="108:109" ht="13.5" hidden="1" customHeight="1">
      <c r="DD97" s="1232"/>
      <c r="DE97" s="1232"/>
    </row>
    <row r="98" spans="108:109" ht="13.5" hidden="1" customHeight="1">
      <c r="DD98" s="1232"/>
      <c r="DE98" s="1232"/>
    </row>
    <row r="99" spans="108:109" ht="13.5" hidden="1" customHeight="1">
      <c r="DD99" s="1232"/>
      <c r="DE99" s="1232"/>
    </row>
    <row r="100" spans="108:109" ht="13.5" hidden="1" customHeight="1">
      <c r="DD100" s="1232"/>
      <c r="DE100" s="1232"/>
    </row>
    <row r="101" spans="108:109" ht="13.5" hidden="1" customHeight="1">
      <c r="DD101" s="1232"/>
      <c r="DE101" s="1232"/>
    </row>
    <row r="102" spans="108:109" ht="13.5" hidden="1" customHeight="1">
      <c r="DD102" s="1232"/>
      <c r="DE102" s="1232"/>
    </row>
    <row r="103" spans="108:109" ht="13.5" hidden="1" customHeight="1">
      <c r="DD103" s="1232"/>
      <c r="DE103" s="1232"/>
    </row>
    <row r="104" spans="108:109" ht="13.5" hidden="1" customHeight="1">
      <c r="DD104" s="1232"/>
      <c r="DE104" s="1232"/>
    </row>
    <row r="105" spans="108:109" ht="13.5" hidden="1" customHeight="1">
      <c r="DD105" s="1232"/>
      <c r="DE105" s="1232"/>
    </row>
    <row r="106" spans="108:109" ht="13.5" hidden="1" customHeight="1">
      <c r="DD106" s="1232"/>
      <c r="DE106" s="1232"/>
    </row>
    <row r="107" spans="108:109" ht="13.5" hidden="1" customHeight="1">
      <c r="DD107" s="1232"/>
      <c r="DE107" s="1232"/>
    </row>
    <row r="108" spans="108:109" ht="13.5" hidden="1" customHeight="1">
      <c r="DD108" s="1232"/>
      <c r="DE108" s="1232"/>
    </row>
    <row r="109" spans="108:109" ht="13.5" hidden="1" customHeight="1">
      <c r="DD109" s="1232"/>
      <c r="DE109" s="1232"/>
    </row>
    <row r="110" spans="108:109" ht="13.5" hidden="1" customHeight="1">
      <c r="DD110" s="1232"/>
      <c r="DE110" s="1232"/>
    </row>
    <row r="111" spans="108:109" ht="13.5" hidden="1" customHeight="1">
      <c r="DD111" s="1232"/>
      <c r="DE111" s="1232"/>
    </row>
    <row r="112" spans="108:109" ht="13.5" hidden="1" customHeight="1">
      <c r="DD112" s="1232"/>
      <c r="DE112" s="1232"/>
    </row>
    <row r="113" spans="108:109" ht="13.5" hidden="1" customHeight="1">
      <c r="DD113" s="1232"/>
      <c r="DE113" s="1232"/>
    </row>
    <row r="114" spans="108:109" ht="13.5" hidden="1" customHeight="1">
      <c r="DD114" s="1232"/>
      <c r="DE114" s="1232"/>
    </row>
    <row r="115" spans="108:109" ht="13.5" hidden="1" customHeight="1">
      <c r="DD115" s="1232"/>
      <c r="DE115" s="1232"/>
    </row>
    <row r="116" spans="108:109" ht="13.5" hidden="1" customHeight="1">
      <c r="DD116" s="1232"/>
      <c r="DE116" s="1232"/>
    </row>
    <row r="117" spans="108:109" ht="13.5" hidden="1" customHeight="1">
      <c r="DD117" s="1232"/>
      <c r="DE117" s="1232"/>
    </row>
    <row r="118" spans="108:109" ht="13.5" hidden="1" customHeight="1">
      <c r="DD118" s="1232"/>
      <c r="DE118" s="1232"/>
    </row>
    <row r="119" spans="108:109" ht="13.5" hidden="1" customHeight="1">
      <c r="DD119" s="1232"/>
      <c r="DE119" s="1232"/>
    </row>
    <row r="120" spans="108:109" ht="13.5" hidden="1" customHeight="1">
      <c r="DD120" s="1232"/>
      <c r="DE120" s="1232"/>
    </row>
    <row r="121" spans="108:109" ht="13.5" hidden="1" customHeight="1">
      <c r="DD121" s="1232"/>
      <c r="DE121" s="1232"/>
    </row>
    <row r="122" spans="108:109" ht="13.5" hidden="1" customHeight="1">
      <c r="DD122" s="1232"/>
      <c r="DE122" s="1232"/>
    </row>
    <row r="123" spans="108:109" ht="13.5" hidden="1" customHeight="1">
      <c r="DD123" s="1232"/>
      <c r="DE123" s="1232"/>
    </row>
    <row r="124" spans="108:109" ht="13.5" hidden="1" customHeight="1">
      <c r="DD124" s="1232"/>
      <c r="DE124" s="1232"/>
    </row>
    <row r="125" spans="108:109" ht="13.5" hidden="1" customHeight="1">
      <c r="DD125" s="1232"/>
      <c r="DE125" s="1232"/>
    </row>
    <row r="126" spans="108:109" ht="13.5" hidden="1" customHeight="1">
      <c r="DD126" s="1232"/>
      <c r="DE126" s="1232"/>
    </row>
    <row r="127" spans="108:109" ht="13.5" hidden="1" customHeight="1">
      <c r="DD127" s="1232"/>
      <c r="DE127" s="1232"/>
    </row>
    <row r="128" spans="108:109" ht="13.5" hidden="1" customHeight="1">
      <c r="DD128" s="1232"/>
      <c r="DE128" s="1232"/>
    </row>
    <row r="129" spans="108:109" ht="13.5" hidden="1" customHeight="1">
      <c r="DD129" s="1232"/>
      <c r="DE129" s="1232"/>
    </row>
    <row r="130" spans="108:109" ht="13.5" hidden="1" customHeight="1">
      <c r="DD130" s="1232"/>
      <c r="DE130" s="1232"/>
    </row>
    <row r="131" spans="108:109" ht="13.5" hidden="1" customHeight="1">
      <c r="DD131" s="1232"/>
      <c r="DE131" s="1232"/>
    </row>
    <row r="132" spans="108:109" ht="13.5" hidden="1" customHeight="1">
      <c r="DD132" s="1232"/>
      <c r="DE132" s="1232"/>
    </row>
    <row r="133" spans="108:109" ht="13.5" hidden="1" customHeight="1">
      <c r="DD133" s="1232"/>
      <c r="DE133" s="1232"/>
    </row>
    <row r="134" spans="108:109" ht="13.5" hidden="1" customHeight="1">
      <c r="DD134" s="1232"/>
      <c r="DE134" s="1232"/>
    </row>
    <row r="135" spans="108:109" ht="13.5" hidden="1" customHeight="1">
      <c r="DD135" s="1232"/>
      <c r="DE135" s="1232"/>
    </row>
    <row r="136" spans="108:109" ht="13.5" hidden="1" customHeight="1">
      <c r="DD136" s="1232"/>
      <c r="DE136" s="1232"/>
    </row>
    <row r="137" spans="108:109" ht="13.5" hidden="1" customHeight="1">
      <c r="DD137" s="1232"/>
      <c r="DE137" s="1232"/>
    </row>
    <row r="138" spans="108:109" ht="13.5" hidden="1" customHeight="1">
      <c r="DD138" s="1232"/>
      <c r="DE138" s="1232"/>
    </row>
    <row r="139" spans="108:109" ht="13.5" hidden="1" customHeight="1">
      <c r="DD139" s="1232"/>
      <c r="DE139" s="1232"/>
    </row>
    <row r="140" spans="108:109" ht="13.5" hidden="1" customHeight="1">
      <c r="DD140" s="1232"/>
      <c r="DE140" s="1232"/>
    </row>
    <row r="141" spans="108:109" ht="13.5" hidden="1" customHeight="1">
      <c r="DD141" s="1232"/>
      <c r="DE141" s="1232"/>
    </row>
    <row r="142" spans="108:109" ht="13.5" hidden="1" customHeight="1">
      <c r="DD142" s="1232"/>
      <c r="DE142" s="1232"/>
    </row>
    <row r="143" spans="108:109" ht="13.5" hidden="1" customHeight="1">
      <c r="DD143" s="1232"/>
      <c r="DE143" s="1232"/>
    </row>
    <row r="144" spans="108:109" ht="13.5" hidden="1" customHeight="1">
      <c r="DD144" s="1232"/>
      <c r="DE144" s="1232"/>
    </row>
    <row r="145" spans="108:109" ht="13.5" hidden="1" customHeight="1">
      <c r="DD145" s="1232"/>
      <c r="DE145" s="1232"/>
    </row>
    <row r="146" spans="108:109" ht="13.5" hidden="1" customHeight="1">
      <c r="DD146" s="1232"/>
      <c r="DE146" s="1232"/>
    </row>
    <row r="147" spans="108:109" ht="13.5" hidden="1" customHeight="1">
      <c r="DD147" s="1232"/>
      <c r="DE147" s="1232"/>
    </row>
    <row r="148" spans="108:109" ht="13.5" hidden="1" customHeight="1">
      <c r="DD148" s="1232"/>
      <c r="DE148" s="1232"/>
    </row>
    <row r="149" spans="108:109" ht="13.5" hidden="1" customHeight="1">
      <c r="DD149" s="1232"/>
      <c r="DE149" s="1232"/>
    </row>
    <row r="150" spans="108:109" ht="13.5" hidden="1" customHeight="1">
      <c r="DD150" s="1232"/>
      <c r="DE150" s="1232"/>
    </row>
    <row r="151" spans="108:109" ht="13.5" hidden="1" customHeight="1">
      <c r="DD151" s="1232"/>
      <c r="DE151" s="1232"/>
    </row>
    <row r="152" spans="108:109" ht="13.5" hidden="1" customHeight="1">
      <c r="DD152" s="1232"/>
      <c r="DE152" s="1232"/>
    </row>
    <row r="153" spans="108:109" ht="13.5" hidden="1" customHeight="1">
      <c r="DD153" s="1232"/>
      <c r="DE153" s="1232"/>
    </row>
    <row r="154" spans="108:109" ht="13.5" hidden="1" customHeight="1">
      <c r="DD154" s="1232"/>
      <c r="DE154" s="1232"/>
    </row>
    <row r="155" spans="108:109" ht="13.5" hidden="1" customHeight="1">
      <c r="DD155" s="1232"/>
      <c r="DE155" s="1232"/>
    </row>
    <row r="156" spans="108:109" ht="13.5" hidden="1" customHeight="1">
      <c r="DD156" s="1232"/>
      <c r="DE156" s="1232"/>
    </row>
    <row r="157" spans="108:109" ht="13.5" hidden="1" customHeight="1">
      <c r="DD157" s="1232"/>
      <c r="DE157" s="1232"/>
    </row>
    <row r="158" spans="108:109" ht="13.5" hidden="1" customHeight="1">
      <c r="DD158" s="1232"/>
      <c r="DE158" s="1232"/>
    </row>
    <row r="159" spans="108:109" ht="13.5" hidden="1" customHeight="1">
      <c r="DD159" s="1232"/>
      <c r="DE159" s="1232"/>
    </row>
    <row r="160" spans="108:109" ht="13.5" hidden="1" customHeight="1">
      <c r="DD160" s="1232"/>
      <c r="DE160" s="123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LqC6FlVYrDO31G68mKVnIWBDkvpBL4cBKkkwJfMT1G9p4aXXsJcjliVEFRQ4DFkpaCbalw2soQTsQSmOMPnew==" saltValue="eIFWjM8IjGTAhOG8kNQ33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0" zoomScaleNormal="70" zoomScaleSheetLayoutView="70" workbookViewId="0"/>
  </sheetViews>
  <sheetFormatPr defaultColWidth="0" defaultRowHeight="13.5" customHeight="1" zeroHeight="1"/>
  <cols>
    <col min="1" max="34" width="2.44140625" style="269" customWidth="1"/>
    <col min="35" max="122" width="2.44140625" style="268" customWidth="1"/>
    <col min="123" max="16384" width="2.44140625" style="268" hidden="1"/>
  </cols>
  <sheetData>
    <row r="1" spans="2:34"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ht="13.2">
      <c r="S2" s="268"/>
      <c r="AH2" s="268"/>
    </row>
    <row r="3" spans="2:34" ht="13.2">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ht="13.2"/>
    <row r="5" spans="2:34" ht="13.2"/>
    <row r="6" spans="2:34" ht="13.2"/>
    <row r="7" spans="2:34" ht="13.2"/>
    <row r="8" spans="2:34" ht="13.2"/>
    <row r="9" spans="2:34" ht="13.2">
      <c r="AH9" s="268"/>
    </row>
    <row r="10" spans="2:34" ht="13.2"/>
    <row r="11" spans="2:34" ht="13.2"/>
    <row r="12" spans="2:34" ht="13.2"/>
    <row r="13" spans="2:34" ht="13.2"/>
    <row r="14" spans="2:34" ht="13.2"/>
    <row r="15" spans="2:34" ht="13.2"/>
    <row r="16" spans="2:34" ht="13.2"/>
    <row r="17" spans="12:34" ht="13.2">
      <c r="AH17" s="268"/>
    </row>
    <row r="18" spans="12:34" ht="13.2"/>
    <row r="19" spans="12:34" ht="13.2"/>
    <row r="20" spans="12:34" ht="13.2">
      <c r="AH20" s="268"/>
    </row>
    <row r="21" spans="12:34" ht="13.2">
      <c r="AH21" s="268"/>
    </row>
    <row r="22" spans="12:34" ht="13.2"/>
    <row r="23" spans="12:34" ht="13.2"/>
    <row r="24" spans="12:34" ht="13.2">
      <c r="Q24" s="268"/>
    </row>
    <row r="25" spans="12:34" ht="13.2"/>
    <row r="26" spans="12:34" ht="13.2"/>
    <row r="27" spans="12:34" ht="13.2"/>
    <row r="28" spans="12:34" ht="13.2">
      <c r="O28" s="268"/>
      <c r="T28" s="268"/>
      <c r="AH28" s="268"/>
    </row>
    <row r="29" spans="12:34" ht="13.2"/>
    <row r="30" spans="12:34" ht="13.2"/>
    <row r="31" spans="12:34" ht="13.2">
      <c r="Q31" s="268"/>
    </row>
    <row r="32" spans="12:34" ht="13.2">
      <c r="L32" s="268"/>
    </row>
    <row r="33" spans="2:34" ht="13.2">
      <c r="C33" s="268"/>
      <c r="E33" s="268"/>
      <c r="G33" s="268"/>
      <c r="I33" s="268"/>
      <c r="X33" s="268"/>
    </row>
    <row r="34" spans="2:34" ht="13.2">
      <c r="B34" s="268"/>
      <c r="P34" s="268"/>
      <c r="R34" s="268"/>
      <c r="T34" s="268"/>
    </row>
    <row r="35" spans="2:34" ht="13.2">
      <c r="D35" s="268"/>
      <c r="W35" s="268"/>
      <c r="AC35" s="268"/>
      <c r="AD35" s="268"/>
      <c r="AE35" s="268"/>
      <c r="AF35" s="268"/>
      <c r="AG35" s="268"/>
      <c r="AH35" s="268"/>
    </row>
    <row r="36" spans="2:34" ht="13.2">
      <c r="H36" s="268"/>
      <c r="J36" s="268"/>
      <c r="K36" s="268"/>
      <c r="M36" s="268"/>
      <c r="Y36" s="268"/>
      <c r="Z36" s="268"/>
      <c r="AA36" s="268"/>
      <c r="AB36" s="268"/>
      <c r="AC36" s="268"/>
      <c r="AD36" s="268"/>
      <c r="AE36" s="268"/>
      <c r="AF36" s="268"/>
      <c r="AG36" s="268"/>
      <c r="AH36" s="268"/>
    </row>
    <row r="37" spans="2:34" ht="13.2">
      <c r="AH37" s="268"/>
    </row>
    <row r="38" spans="2:34" ht="13.2">
      <c r="AG38" s="268"/>
      <c r="AH38" s="268"/>
    </row>
    <row r="39" spans="2:34" ht="13.2"/>
    <row r="40" spans="2:34" ht="13.2">
      <c r="X40" s="268"/>
    </row>
    <row r="41" spans="2:34" ht="13.2">
      <c r="R41" s="268"/>
    </row>
    <row r="42" spans="2:34" ht="13.2">
      <c r="W42" s="268"/>
    </row>
    <row r="43" spans="2:34" ht="13.2">
      <c r="Y43" s="268"/>
      <c r="Z43" s="268"/>
      <c r="AA43" s="268"/>
      <c r="AB43" s="268"/>
      <c r="AC43" s="268"/>
      <c r="AD43" s="268"/>
      <c r="AE43" s="268"/>
      <c r="AF43" s="268"/>
      <c r="AG43" s="268"/>
      <c r="AH43" s="268"/>
    </row>
    <row r="44" spans="2:34" ht="13.2">
      <c r="AH44" s="268"/>
    </row>
    <row r="45" spans="2:34" ht="13.2">
      <c r="X45" s="268"/>
    </row>
    <row r="46" spans="2:34" ht="13.2"/>
    <row r="47" spans="2:34" ht="13.2"/>
    <row r="48" spans="2:34" ht="13.2">
      <c r="W48" s="268"/>
      <c r="Y48" s="268"/>
      <c r="Z48" s="268"/>
      <c r="AA48" s="268"/>
      <c r="AB48" s="268"/>
      <c r="AC48" s="268"/>
      <c r="AD48" s="268"/>
      <c r="AE48" s="268"/>
      <c r="AF48" s="268"/>
      <c r="AG48" s="268"/>
      <c r="AH48" s="268"/>
    </row>
    <row r="49" spans="28:34" ht="13.2"/>
    <row r="50" spans="28:34" ht="13.2">
      <c r="AE50" s="268"/>
      <c r="AF50" s="268"/>
      <c r="AG50" s="268"/>
      <c r="AH50" s="268"/>
    </row>
    <row r="51" spans="28:34" ht="13.2">
      <c r="AC51" s="268"/>
      <c r="AD51" s="268"/>
      <c r="AE51" s="268"/>
      <c r="AF51" s="268"/>
      <c r="AG51" s="268"/>
      <c r="AH51" s="268"/>
    </row>
    <row r="52" spans="28:34" ht="13.2"/>
    <row r="53" spans="28:34" ht="13.2">
      <c r="AF53" s="268"/>
      <c r="AG53" s="268"/>
      <c r="AH53" s="268"/>
    </row>
    <row r="54" spans="28:34" ht="13.2">
      <c r="AH54" s="268"/>
    </row>
    <row r="55" spans="28:34" ht="13.2"/>
    <row r="56" spans="28:34" ht="13.2">
      <c r="AB56" s="268"/>
      <c r="AC56" s="268"/>
      <c r="AD56" s="268"/>
      <c r="AE56" s="268"/>
      <c r="AF56" s="268"/>
      <c r="AG56" s="268"/>
      <c r="AH56" s="268"/>
    </row>
    <row r="57" spans="28:34" ht="13.2">
      <c r="AH57" s="268"/>
    </row>
    <row r="58" spans="28:34" ht="13.2">
      <c r="AH58" s="268"/>
    </row>
    <row r="59" spans="28:34" ht="13.2"/>
    <row r="60" spans="28:34" ht="13.2"/>
    <row r="61" spans="28:34" ht="13.2"/>
    <row r="62" spans="28:34" ht="13.2"/>
    <row r="63" spans="28:34" ht="13.2">
      <c r="AH63" s="268"/>
    </row>
    <row r="64" spans="28:34" ht="13.2">
      <c r="AG64" s="268"/>
      <c r="AH64" s="268"/>
    </row>
    <row r="65" spans="28:34" ht="13.2"/>
    <row r="66" spans="28:34" ht="13.2"/>
    <row r="67" spans="28:34" ht="13.2"/>
    <row r="68" spans="28:34" ht="13.2">
      <c r="AB68" s="268"/>
      <c r="AC68" s="268"/>
      <c r="AD68" s="268"/>
      <c r="AE68" s="268"/>
      <c r="AF68" s="268"/>
      <c r="AG68" s="268"/>
      <c r="AH68" s="268"/>
    </row>
    <row r="69" spans="28:34" ht="13.2">
      <c r="AF69" s="268"/>
      <c r="AG69" s="268"/>
      <c r="AH69" s="268"/>
    </row>
    <row r="70" spans="28:34" ht="13.2"/>
    <row r="71" spans="28:34" ht="13.2"/>
    <row r="72" spans="28:34" ht="13.2"/>
    <row r="73" spans="28:34" ht="13.2"/>
    <row r="74" spans="28:34" ht="13.2"/>
    <row r="75" spans="28:34" ht="13.2">
      <c r="AH75" s="268"/>
    </row>
    <row r="76" spans="28:34" ht="13.2">
      <c r="AF76" s="268"/>
      <c r="AG76" s="268"/>
      <c r="AH76" s="268"/>
    </row>
    <row r="77" spans="28:34" ht="13.2">
      <c r="AG77" s="268"/>
      <c r="AH77" s="268"/>
    </row>
    <row r="78" spans="28:34" ht="13.2"/>
    <row r="79" spans="28:34" ht="13.2"/>
    <row r="80" spans="28:34" ht="13.2"/>
    <row r="81" spans="25:34" ht="13.2"/>
    <row r="82" spans="25:34" ht="13.2">
      <c r="Y82" s="268"/>
    </row>
    <row r="83" spans="25:34" ht="13.2">
      <c r="Y83" s="268"/>
      <c r="Z83" s="268"/>
      <c r="AA83" s="268"/>
      <c r="AB83" s="268"/>
      <c r="AC83" s="268"/>
      <c r="AD83" s="268"/>
      <c r="AE83" s="268"/>
      <c r="AF83" s="268"/>
      <c r="AG83" s="268"/>
      <c r="AH83" s="268"/>
    </row>
    <row r="84" spans="25:34" ht="13.2"/>
    <row r="85" spans="25:34" ht="13.2"/>
    <row r="86" spans="25:34" ht="13.2"/>
    <row r="87" spans="25:34" ht="13.2"/>
    <row r="88" spans="25:34" ht="13.2">
      <c r="AH88" s="268"/>
    </row>
    <row r="89" spans="25:34" ht="13.2"/>
    <row r="90" spans="25:34" ht="13.2"/>
    <row r="91" spans="25:34" ht="13.2"/>
    <row r="92" spans="25:34" ht="13.5" customHeight="1"/>
    <row r="93" spans="25:34" ht="13.5" customHeight="1"/>
    <row r="94" spans="25:34" ht="13.5" customHeight="1">
      <c r="AF94" s="268"/>
      <c r="AG94" s="268"/>
      <c r="AH94" s="268"/>
    </row>
    <row r="95" spans="25:34" ht="13.5" customHeight="1">
      <c r="AH95" s="268"/>
    </row>
    <row r="96" spans="25:34" ht="13.5" customHeight="1"/>
    <row r="97" spans="33:34" ht="13.5" customHeight="1"/>
    <row r="98" spans="33:34" ht="13.5" customHeight="1"/>
    <row r="99" spans="33:34" ht="13.5" customHeight="1"/>
    <row r="100" spans="33:34" ht="13.5" customHeight="1"/>
    <row r="101" spans="33:34" ht="13.5" customHeight="1">
      <c r="AH101" s="268"/>
    </row>
    <row r="102" spans="33:34" ht="13.5" customHeight="1"/>
    <row r="103" spans="33:34" ht="13.5" customHeight="1"/>
    <row r="104" spans="33:34" ht="13.5" customHeight="1">
      <c r="AG104" s="268"/>
      <c r="AH104" s="26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8"/>
    </row>
    <row r="117" spans="34:122" ht="13.5" customHeight="1"/>
    <row r="118" spans="34:122" ht="13.5" customHeight="1"/>
    <row r="119" spans="34:122" ht="13.5" customHeight="1"/>
    <row r="120" spans="34:122" ht="13.5" customHeight="1">
      <c r="AH120" s="268"/>
    </row>
    <row r="121" spans="34:122" ht="13.5" customHeight="1">
      <c r="AH121" s="268"/>
    </row>
    <row r="122" spans="34:122" ht="13.5" customHeight="1"/>
    <row r="123" spans="34:122" ht="13.5" customHeight="1"/>
    <row r="124" spans="34:122" ht="13.5" customHeight="1"/>
    <row r="125" spans="34:122" ht="13.5" customHeight="1">
      <c r="DR125" s="268" t="s">
        <v>514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jSApL9DDlAV0J0+gI5av+sts6k2dmm6SPVCcLlRSQRKxBlftJtlDXqIuwuvOhze3kUkqZnakOQGU2E3dWokOQ==" saltValue="59Agq+l5r42zwQ7ID5M4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0" zoomScaleNormal="100" zoomScaleSheetLayoutView="55" workbookViewId="0"/>
  </sheetViews>
  <sheetFormatPr defaultColWidth="0" defaultRowHeight="13.5" customHeight="1" zeroHeight="1"/>
  <cols>
    <col min="1" max="34" width="2.44140625" style="269" customWidth="1"/>
    <col min="35" max="122" width="2.44140625" style="268" customWidth="1"/>
    <col min="123" max="16384" width="2.44140625" style="268" hidden="1"/>
  </cols>
  <sheetData>
    <row r="1" spans="2:34"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ht="13.2">
      <c r="S2" s="268"/>
      <c r="AH2" s="268"/>
    </row>
    <row r="3" spans="2:34" ht="13.2">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ht="13.2"/>
    <row r="5" spans="2:34" ht="13.2"/>
    <row r="6" spans="2:34" ht="13.2"/>
    <row r="7" spans="2:34" ht="13.2"/>
    <row r="8" spans="2:34" ht="13.2"/>
    <row r="9" spans="2:34" ht="13.2">
      <c r="AH9" s="268"/>
    </row>
    <row r="10" spans="2:34" ht="13.2"/>
    <row r="11" spans="2:34" ht="13.2"/>
    <row r="12" spans="2:34" ht="13.2"/>
    <row r="13" spans="2:34" ht="13.2"/>
    <row r="14" spans="2:34" ht="13.2"/>
    <row r="15" spans="2:34" ht="13.2"/>
    <row r="16" spans="2:34" ht="13.2"/>
    <row r="17" spans="12:34" ht="13.2">
      <c r="AH17" s="268"/>
    </row>
    <row r="18" spans="12:34" ht="13.2"/>
    <row r="19" spans="12:34" ht="13.2"/>
    <row r="20" spans="12:34" ht="13.2">
      <c r="AH20" s="268"/>
    </row>
    <row r="21" spans="12:34" ht="13.2">
      <c r="AH21" s="268"/>
    </row>
    <row r="22" spans="12:34" ht="13.2"/>
    <row r="23" spans="12:34" ht="13.2"/>
    <row r="24" spans="12:34" ht="13.2">
      <c r="Q24" s="268"/>
    </row>
    <row r="25" spans="12:34" ht="13.2"/>
    <row r="26" spans="12:34" ht="13.2"/>
    <row r="27" spans="12:34" ht="13.2"/>
    <row r="28" spans="12:34" ht="13.2">
      <c r="O28" s="268"/>
      <c r="T28" s="268"/>
      <c r="AH28" s="268"/>
    </row>
    <row r="29" spans="12:34" ht="13.2"/>
    <row r="30" spans="12:34" ht="13.2"/>
    <row r="31" spans="12:34" ht="13.2">
      <c r="Q31" s="268"/>
    </row>
    <row r="32" spans="12:34" ht="13.2">
      <c r="L32" s="268"/>
    </row>
    <row r="33" spans="2:34" ht="13.2">
      <c r="C33" s="268"/>
      <c r="E33" s="268"/>
      <c r="G33" s="268"/>
      <c r="I33" s="268"/>
      <c r="X33" s="268"/>
    </row>
    <row r="34" spans="2:34" ht="13.2">
      <c r="B34" s="268"/>
      <c r="P34" s="268"/>
      <c r="R34" s="268"/>
      <c r="T34" s="268"/>
    </row>
    <row r="35" spans="2:34" ht="13.2">
      <c r="D35" s="268"/>
      <c r="W35" s="268"/>
      <c r="AC35" s="268"/>
      <c r="AD35" s="268"/>
      <c r="AE35" s="268"/>
      <c r="AF35" s="268"/>
      <c r="AG35" s="268"/>
      <c r="AH35" s="268"/>
    </row>
    <row r="36" spans="2:34" ht="13.2">
      <c r="H36" s="268"/>
      <c r="J36" s="268"/>
      <c r="K36" s="268"/>
      <c r="M36" s="268"/>
      <c r="Y36" s="268"/>
      <c r="Z36" s="268"/>
      <c r="AA36" s="268"/>
      <c r="AB36" s="268"/>
      <c r="AC36" s="268"/>
      <c r="AD36" s="268"/>
      <c r="AE36" s="268"/>
      <c r="AF36" s="268"/>
      <c r="AG36" s="268"/>
      <c r="AH36" s="268"/>
    </row>
    <row r="37" spans="2:34" ht="13.2">
      <c r="AH37" s="268"/>
    </row>
    <row r="38" spans="2:34" ht="13.2">
      <c r="AG38" s="268"/>
      <c r="AH38" s="268"/>
    </row>
    <row r="39" spans="2:34" ht="13.2"/>
    <row r="40" spans="2:34" ht="13.2">
      <c r="X40" s="268"/>
    </row>
    <row r="41" spans="2:34" ht="13.2">
      <c r="R41" s="268"/>
    </row>
    <row r="42" spans="2:34" ht="13.2">
      <c r="W42" s="268"/>
    </row>
    <row r="43" spans="2:34" ht="13.2">
      <c r="Y43" s="268"/>
      <c r="Z43" s="268"/>
      <c r="AA43" s="268"/>
      <c r="AB43" s="268"/>
      <c r="AC43" s="268"/>
      <c r="AD43" s="268"/>
      <c r="AE43" s="268"/>
      <c r="AF43" s="268"/>
      <c r="AG43" s="268"/>
      <c r="AH43" s="268"/>
    </row>
    <row r="44" spans="2:34" ht="13.2">
      <c r="AH44" s="268"/>
    </row>
    <row r="45" spans="2:34" ht="13.2">
      <c r="X45" s="268"/>
    </row>
    <row r="46" spans="2:34" ht="13.2"/>
    <row r="47" spans="2:34" ht="13.2"/>
    <row r="48" spans="2:34" ht="13.2">
      <c r="W48" s="268"/>
      <c r="Y48" s="268"/>
      <c r="Z48" s="268"/>
      <c r="AA48" s="268"/>
      <c r="AB48" s="268"/>
      <c r="AC48" s="268"/>
      <c r="AD48" s="268"/>
      <c r="AE48" s="268"/>
      <c r="AF48" s="268"/>
      <c r="AG48" s="268"/>
      <c r="AH48" s="268"/>
    </row>
    <row r="49" spans="28:34" ht="13.2"/>
    <row r="50" spans="28:34" ht="13.2">
      <c r="AE50" s="268"/>
      <c r="AF50" s="268"/>
      <c r="AG50" s="268"/>
      <c r="AH50" s="268"/>
    </row>
    <row r="51" spans="28:34" ht="13.2">
      <c r="AC51" s="268"/>
      <c r="AD51" s="268"/>
      <c r="AE51" s="268"/>
      <c r="AF51" s="268"/>
      <c r="AG51" s="268"/>
      <c r="AH51" s="268"/>
    </row>
    <row r="52" spans="28:34" ht="13.2"/>
    <row r="53" spans="28:34" ht="13.2">
      <c r="AF53" s="268"/>
      <c r="AG53" s="268"/>
      <c r="AH53" s="268"/>
    </row>
    <row r="54" spans="28:34" ht="13.2">
      <c r="AH54" s="268"/>
    </row>
    <row r="55" spans="28:34" ht="13.2"/>
    <row r="56" spans="28:34" ht="13.2">
      <c r="AB56" s="268"/>
      <c r="AC56" s="268"/>
      <c r="AD56" s="268"/>
      <c r="AE56" s="268"/>
      <c r="AF56" s="268"/>
      <c r="AG56" s="268"/>
      <c r="AH56" s="268"/>
    </row>
    <row r="57" spans="28:34" ht="13.2">
      <c r="AH57" s="268"/>
    </row>
    <row r="58" spans="28:34" ht="13.2">
      <c r="AH58" s="268"/>
    </row>
    <row r="59" spans="28:34" ht="13.2">
      <c r="AG59" s="268"/>
      <c r="AH59" s="268"/>
    </row>
    <row r="60" spans="28:34" ht="13.2"/>
    <row r="61" spans="28:34" ht="13.2"/>
    <row r="62" spans="28:34" ht="13.2"/>
    <row r="63" spans="28:34" ht="13.2">
      <c r="AH63" s="268"/>
    </row>
    <row r="64" spans="28:34" ht="13.2">
      <c r="AG64" s="268"/>
      <c r="AH64" s="268"/>
    </row>
    <row r="65" spans="28:34" ht="13.2"/>
    <row r="66" spans="28:34" ht="13.2"/>
    <row r="67" spans="28:34" ht="13.2"/>
    <row r="68" spans="28:34" ht="13.2">
      <c r="AB68" s="268"/>
      <c r="AC68" s="268"/>
      <c r="AD68" s="268"/>
      <c r="AE68" s="268"/>
      <c r="AF68" s="268"/>
      <c r="AG68" s="268"/>
      <c r="AH68" s="268"/>
    </row>
    <row r="69" spans="28:34" ht="13.2">
      <c r="AF69" s="268"/>
      <c r="AG69" s="268"/>
      <c r="AH69" s="268"/>
    </row>
    <row r="70" spans="28:34" ht="13.2"/>
    <row r="71" spans="28:34" ht="13.2"/>
    <row r="72" spans="28:34" ht="13.2"/>
    <row r="73" spans="28:34" ht="13.2"/>
    <row r="74" spans="28:34" ht="13.2"/>
    <row r="75" spans="28:34" ht="13.2">
      <c r="AH75" s="268"/>
    </row>
    <row r="76" spans="28:34" ht="13.2">
      <c r="AF76" s="268"/>
      <c r="AG76" s="268"/>
      <c r="AH76" s="268"/>
    </row>
    <row r="77" spans="28:34" ht="13.2">
      <c r="AG77" s="268"/>
      <c r="AH77" s="268"/>
    </row>
    <row r="78" spans="28:34" ht="13.2"/>
    <row r="79" spans="28:34" ht="13.2"/>
    <row r="80" spans="28:34" ht="13.2"/>
    <row r="81" spans="25:34" ht="13.2"/>
    <row r="82" spans="25:34" ht="13.2">
      <c r="Y82" s="268"/>
    </row>
    <row r="83" spans="25:34" ht="13.2">
      <c r="Y83" s="268"/>
      <c r="Z83" s="268"/>
      <c r="AA83" s="268"/>
      <c r="AB83" s="268"/>
      <c r="AC83" s="268"/>
      <c r="AD83" s="268"/>
      <c r="AE83" s="268"/>
      <c r="AF83" s="268"/>
      <c r="AG83" s="268"/>
      <c r="AH83" s="268"/>
    </row>
    <row r="84" spans="25:34" ht="13.2"/>
    <row r="85" spans="25:34" ht="13.2"/>
    <row r="86" spans="25:34" ht="13.2"/>
    <row r="87" spans="25:34" ht="13.2"/>
    <row r="88" spans="25:34" ht="13.2">
      <c r="AH88" s="268"/>
    </row>
    <row r="89" spans="25:34" ht="13.2"/>
    <row r="90" spans="25:34" ht="13.2"/>
    <row r="91" spans="25:34" ht="13.2"/>
    <row r="92" spans="25:34" ht="13.5" customHeight="1"/>
    <row r="93" spans="25:34" ht="13.5" customHeight="1"/>
    <row r="94" spans="25:34" ht="13.5" customHeight="1">
      <c r="AF94" s="268"/>
      <c r="AG94" s="268"/>
      <c r="AH94" s="268"/>
    </row>
    <row r="95" spans="25:34" ht="13.5" customHeight="1">
      <c r="AH95" s="268"/>
    </row>
    <row r="96" spans="25:34" ht="13.5" customHeight="1"/>
    <row r="97" spans="33:34" ht="13.5" customHeight="1"/>
    <row r="98" spans="33:34" ht="13.5" customHeight="1"/>
    <row r="99" spans="33:34" ht="13.5" customHeight="1"/>
    <row r="100" spans="33:34" ht="13.5" customHeight="1"/>
    <row r="101" spans="33:34" ht="13.5" customHeight="1">
      <c r="AH101" s="268"/>
    </row>
    <row r="102" spans="33:34" ht="13.5" customHeight="1"/>
    <row r="103" spans="33:34" ht="13.5" customHeight="1"/>
    <row r="104" spans="33:34" ht="13.5" customHeight="1">
      <c r="AG104" s="268"/>
      <c r="AH104" s="26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8"/>
    </row>
    <row r="117" spans="34:122" ht="13.5" customHeight="1"/>
    <row r="118" spans="34:122" ht="13.5" customHeight="1"/>
    <row r="119" spans="34:122" ht="13.5" customHeight="1"/>
    <row r="120" spans="34:122" ht="13.5" customHeight="1">
      <c r="AH120" s="268"/>
    </row>
    <row r="121" spans="34:122" ht="13.5" customHeight="1">
      <c r="AH121" s="268"/>
    </row>
    <row r="122" spans="34:122" ht="13.5" customHeight="1"/>
    <row r="123" spans="34:122" ht="13.5" customHeight="1"/>
    <row r="124" spans="34:122" ht="13.5" customHeight="1"/>
    <row r="125" spans="34:122" ht="13.5" customHeight="1">
      <c r="DR125" s="268" t="s">
        <v>514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gZHSNTN58HA99oRmFnUy9YtK30DMP4g+XPMdws9dFO1ruRUHI0SpP/hiuNdVcnZQP6Ctaayzr06SOvKbTeVGA==" saltValue="oeddKAzPiXID/jnGngTn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7" customWidth="1"/>
    <col min="2" max="8" width="13.33203125" style="127" customWidth="1"/>
    <col min="9" max="16384" width="11.109375" style="127"/>
  </cols>
  <sheetData>
    <row r="1" spans="1:8">
      <c r="A1" s="121"/>
      <c r="B1" s="122"/>
      <c r="C1" s="123"/>
      <c r="D1" s="124"/>
      <c r="E1" s="125"/>
      <c r="F1" s="125"/>
      <c r="G1" s="125"/>
      <c r="H1" s="126"/>
    </row>
    <row r="2" spans="1:8">
      <c r="A2" s="128"/>
      <c r="B2" s="129"/>
      <c r="C2" s="130"/>
      <c r="D2" s="131" t="s">
        <v>46</v>
      </c>
      <c r="E2" s="132"/>
      <c r="F2" s="133" t="s">
        <v>565</v>
      </c>
      <c r="G2" s="134"/>
      <c r="H2" s="135"/>
    </row>
    <row r="3" spans="1:8">
      <c r="A3" s="131" t="s">
        <v>558</v>
      </c>
      <c r="B3" s="136"/>
      <c r="C3" s="137"/>
      <c r="D3" s="138">
        <v>58840</v>
      </c>
      <c r="E3" s="139"/>
      <c r="F3" s="140">
        <v>50848</v>
      </c>
      <c r="G3" s="141"/>
      <c r="H3" s="142"/>
    </row>
    <row r="4" spans="1:8">
      <c r="A4" s="143"/>
      <c r="B4" s="144"/>
      <c r="C4" s="145"/>
      <c r="D4" s="146">
        <v>19525</v>
      </c>
      <c r="E4" s="147"/>
      <c r="F4" s="148">
        <v>22583</v>
      </c>
      <c r="G4" s="149"/>
      <c r="H4" s="150"/>
    </row>
    <row r="5" spans="1:8">
      <c r="A5" s="131" t="s">
        <v>560</v>
      </c>
      <c r="B5" s="136"/>
      <c r="C5" s="137"/>
      <c r="D5" s="138">
        <v>56334</v>
      </c>
      <c r="E5" s="139"/>
      <c r="F5" s="140">
        <v>53572</v>
      </c>
      <c r="G5" s="141"/>
      <c r="H5" s="142"/>
    </row>
    <row r="6" spans="1:8">
      <c r="A6" s="143"/>
      <c r="B6" s="144"/>
      <c r="C6" s="145"/>
      <c r="D6" s="146">
        <v>23036</v>
      </c>
      <c r="E6" s="147"/>
      <c r="F6" s="148">
        <v>25259</v>
      </c>
      <c r="G6" s="149"/>
      <c r="H6" s="150"/>
    </row>
    <row r="7" spans="1:8">
      <c r="A7" s="131" t="s">
        <v>561</v>
      </c>
      <c r="B7" s="136"/>
      <c r="C7" s="137"/>
      <c r="D7" s="138">
        <v>56261</v>
      </c>
      <c r="E7" s="139"/>
      <c r="F7" s="140">
        <v>51898</v>
      </c>
      <c r="G7" s="141"/>
      <c r="H7" s="142"/>
    </row>
    <row r="8" spans="1:8">
      <c r="A8" s="143"/>
      <c r="B8" s="144"/>
      <c r="C8" s="145"/>
      <c r="D8" s="146">
        <v>23095</v>
      </c>
      <c r="E8" s="147"/>
      <c r="F8" s="148">
        <v>25986</v>
      </c>
      <c r="G8" s="149"/>
      <c r="H8" s="150"/>
    </row>
    <row r="9" spans="1:8">
      <c r="A9" s="131" t="s">
        <v>562</v>
      </c>
      <c r="B9" s="136"/>
      <c r="C9" s="137"/>
      <c r="D9" s="138">
        <v>57934</v>
      </c>
      <c r="E9" s="139"/>
      <c r="F9" s="140">
        <v>51684</v>
      </c>
      <c r="G9" s="141"/>
      <c r="H9" s="142"/>
    </row>
    <row r="10" spans="1:8">
      <c r="A10" s="143"/>
      <c r="B10" s="144"/>
      <c r="C10" s="145"/>
      <c r="D10" s="146">
        <v>26124</v>
      </c>
      <c r="E10" s="147"/>
      <c r="F10" s="148">
        <v>26671</v>
      </c>
      <c r="G10" s="149"/>
      <c r="H10" s="150"/>
    </row>
    <row r="11" spans="1:8">
      <c r="A11" s="131" t="s">
        <v>563</v>
      </c>
      <c r="B11" s="136"/>
      <c r="C11" s="137"/>
      <c r="D11" s="138">
        <v>58222</v>
      </c>
      <c r="E11" s="139"/>
      <c r="F11" s="140">
        <v>52897</v>
      </c>
      <c r="G11" s="141"/>
      <c r="H11" s="142"/>
    </row>
    <row r="12" spans="1:8">
      <c r="A12" s="143"/>
      <c r="B12" s="144"/>
      <c r="C12" s="151"/>
      <c r="D12" s="146">
        <v>26817</v>
      </c>
      <c r="E12" s="147"/>
      <c r="F12" s="148">
        <v>27013</v>
      </c>
      <c r="G12" s="149"/>
      <c r="H12" s="150"/>
    </row>
    <row r="13" spans="1:8">
      <c r="A13" s="131"/>
      <c r="B13" s="136"/>
      <c r="C13" s="152"/>
      <c r="D13" s="153">
        <v>57518</v>
      </c>
      <c r="E13" s="154"/>
      <c r="F13" s="155">
        <v>52180</v>
      </c>
      <c r="G13" s="156"/>
      <c r="H13" s="142"/>
    </row>
    <row r="14" spans="1:8">
      <c r="A14" s="143"/>
      <c r="B14" s="144"/>
      <c r="C14" s="145"/>
      <c r="D14" s="146">
        <v>23719</v>
      </c>
      <c r="E14" s="147"/>
      <c r="F14" s="148">
        <v>25502</v>
      </c>
      <c r="G14" s="149"/>
      <c r="H14" s="150"/>
    </row>
    <row r="17" spans="1:11">
      <c r="A17" s="127" t="s">
        <v>47</v>
      </c>
    </row>
    <row r="18" spans="1:11">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c r="A19" s="157" t="s">
        <v>48</v>
      </c>
      <c r="B19" s="157">
        <f>ROUND(VALUE(SUBSTITUTE(実質収支比率等に係る経年分析!F$48,"▲","-")),2)</f>
        <v>2.62</v>
      </c>
      <c r="C19" s="157">
        <f>ROUND(VALUE(SUBSTITUTE(実質収支比率等に係る経年分析!G$48,"▲","-")),2)</f>
        <v>2.17</v>
      </c>
      <c r="D19" s="157">
        <f>ROUND(VALUE(SUBSTITUTE(実質収支比率等に係る経年分析!H$48,"▲","-")),2)</f>
        <v>2.99</v>
      </c>
      <c r="E19" s="157">
        <f>ROUND(VALUE(SUBSTITUTE(実質収支比率等に係る経年分析!I$48,"▲","-")),2)</f>
        <v>2.62</v>
      </c>
      <c r="F19" s="157">
        <f>ROUND(VALUE(SUBSTITUTE(実質収支比率等に係る経年分析!J$48,"▲","-")),2)</f>
        <v>2.19</v>
      </c>
    </row>
    <row r="20" spans="1:11">
      <c r="A20" s="157" t="s">
        <v>49</v>
      </c>
      <c r="B20" s="157">
        <f>ROUND(VALUE(SUBSTITUTE(実質収支比率等に係る経年分析!F$47,"▲","-")),2)</f>
        <v>5.6</v>
      </c>
      <c r="C20" s="157">
        <f>ROUND(VALUE(SUBSTITUTE(実質収支比率等に係る経年分析!G$47,"▲","-")),2)</f>
        <v>5.62</v>
      </c>
      <c r="D20" s="157">
        <f>ROUND(VALUE(SUBSTITUTE(実質収支比率等に係る経年分析!H$47,"▲","-")),2)</f>
        <v>6.26</v>
      </c>
      <c r="E20" s="157">
        <f>ROUND(VALUE(SUBSTITUTE(実質収支比率等に係る経年分析!I$47,"▲","-")),2)</f>
        <v>6.72</v>
      </c>
      <c r="F20" s="157">
        <f>ROUND(VALUE(SUBSTITUTE(実質収支比率等に係る経年分析!J$47,"▲","-")),2)</f>
        <v>6.71</v>
      </c>
    </row>
    <row r="21" spans="1:11">
      <c r="A21" s="157" t="s">
        <v>50</v>
      </c>
      <c r="B21" s="157">
        <f>IF(ISNUMBER(VALUE(SUBSTITUTE(実質収支比率等に係る経年分析!F$49,"▲","-"))),ROUND(VALUE(SUBSTITUTE(実質収支比率等に係る経年分析!F$49,"▲","-")),2),NA())</f>
        <v>1.62</v>
      </c>
      <c r="C21" s="157">
        <f>IF(ISNUMBER(VALUE(SUBSTITUTE(実質収支比率等に係る経年分析!G$49,"▲","-"))),ROUND(VALUE(SUBSTITUTE(実質収支比率等に係る経年分析!G$49,"▲","-")),2),NA())</f>
        <v>-0.4</v>
      </c>
      <c r="D21" s="157">
        <f>IF(ISNUMBER(VALUE(SUBSTITUTE(実質収支比率等に係る経年分析!H$49,"▲","-"))),ROUND(VALUE(SUBSTITUTE(実質収支比率等に係る経年分析!H$49,"▲","-")),2),NA())</f>
        <v>1.59</v>
      </c>
      <c r="E21" s="157">
        <f>IF(ISNUMBER(VALUE(SUBSTITUTE(実質収支比率等に係る経年分析!I$49,"▲","-"))),ROUND(VALUE(SUBSTITUTE(実質収支比率等に係る経年分析!I$49,"▲","-")),2),NA())</f>
        <v>0.16</v>
      </c>
      <c r="F21" s="157">
        <f>IF(ISNUMBER(VALUE(SUBSTITUTE(実質収支比率等に係る経年分析!J$49,"▲","-"))),ROUND(VALUE(SUBSTITUTE(実質収支比率等に係る経年分析!J$49,"▲","-")),2),NA())</f>
        <v>0.77</v>
      </c>
    </row>
    <row r="24" spans="1:11">
      <c r="A24" s="127" t="s">
        <v>51</v>
      </c>
    </row>
    <row r="25" spans="1:11">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c r="A26" s="158"/>
      <c r="B26" s="158" t="s">
        <v>52</v>
      </c>
      <c r="C26" s="158" t="s">
        <v>53</v>
      </c>
      <c r="D26" s="158" t="s">
        <v>52</v>
      </c>
      <c r="E26" s="158" t="s">
        <v>53</v>
      </c>
      <c r="F26" s="158" t="s">
        <v>52</v>
      </c>
      <c r="G26" s="158" t="s">
        <v>53</v>
      </c>
      <c r="H26" s="158" t="s">
        <v>52</v>
      </c>
      <c r="I26" s="158" t="s">
        <v>53</v>
      </c>
      <c r="J26" s="158" t="s">
        <v>52</v>
      </c>
      <c r="K26" s="158" t="s">
        <v>53</v>
      </c>
    </row>
    <row r="27" spans="1:11">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0.13</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0.17</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1.85</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c r="A29" s="158" t="str">
        <f>IF(連結実質赤字比率に係る赤字・黒字の構成分析!C$41="",NA(),連結実質赤字比率に係る赤字・黒字の構成分析!C$41)</f>
        <v>後期高齢者医療特別会計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0.02</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0.02</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0.02</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0.02</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0.02</v>
      </c>
    </row>
    <row r="30" spans="1:11">
      <c r="A30" s="158" t="str">
        <f>IF(連結実質赤字比率に係る赤字・黒字の構成分析!C$40="",NA(),連結実質赤字比率に係る赤字・黒字の構成分析!C$40)</f>
        <v>工業用水道事業会計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0.03</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0.04</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0.04</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0.05</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0.06</v>
      </c>
    </row>
    <row r="31" spans="1:11">
      <c r="A31" s="158" t="str">
        <f>IF(連結実質赤字比率に係る赤字・黒字の構成分析!C$39="",NA(),連結実質赤字比率に係る赤字・黒字の構成分析!C$39)</f>
        <v>介護保険事業特別会計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0.18</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0.24</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0.39</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0.21</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0.16</v>
      </c>
    </row>
    <row r="32" spans="1:11">
      <c r="A32" s="158" t="str">
        <f>IF(連結実質赤字比率に係る赤字・黒字の構成分析!C$38="",NA(),連結実質赤字比率に係る赤字・黒字の構成分析!C$38)</f>
        <v>国民健康保険事業特別会計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0.3</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0.05</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0.48</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1.17</v>
      </c>
    </row>
    <row r="33" spans="1:16">
      <c r="A33" s="158" t="str">
        <f>IF(連結実質赤字比率に係る赤字・黒字の構成分析!C$37="",NA(),連結実質赤字比率に係る赤字・黒字の構成分析!C$37)</f>
        <v>水道事業会計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2.6</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2.19</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2.19</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2.35</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1.69</v>
      </c>
    </row>
    <row r="34" spans="1:16">
      <c r="A34" s="158" t="str">
        <f>IF(連結実質赤字比率に係る赤字・黒字の構成分析!C$36="",NA(),連結実質赤字比率に係る赤字・黒字の構成分析!C$36)</f>
        <v>一般会計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2.61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2.08</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2.98</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2.62</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2.1800000000000002</v>
      </c>
    </row>
    <row r="35" spans="1:16">
      <c r="A35" s="158" t="str">
        <f>IF(連結実質赤字比率に係る赤字・黒字の構成分析!C$35="",NA(),連結実質赤字比率に係る赤字・黒字の構成分析!C$35)</f>
        <v>モーターボート競走事業会計</v>
      </c>
      <c r="B35" s="158" t="e">
        <f>IF(ROUND(VALUE(SUBSTITUTE(連結実質赤字比率に係る赤字・黒字の構成分析!F$35,"▲", "-")), 2) &lt; 0, ABS(ROUND(VALUE(SUBSTITUTE(連結実質赤字比率に係る赤字・黒字の構成分析!F$35,"▲", "-")), 2)), NA())</f>
        <v>#VALUE!</v>
      </c>
      <c r="C35" s="158" t="e">
        <f>IF(ROUND(VALUE(SUBSTITUTE(連結実質赤字比率に係る赤字・黒字の構成分析!F$35,"▲", "-")), 2) &gt;= 0, ABS(ROUND(VALUE(SUBSTITUTE(連結実質赤字比率に係る赤字・黒字の構成分析!F$35,"▲", "-")), 2)), NA())</f>
        <v>#VALUE!</v>
      </c>
      <c r="D35" s="158" t="e">
        <f>IF(ROUND(VALUE(SUBSTITUTE(連結実質赤字比率に係る赤字・黒字の構成分析!G$35,"▲", "-")), 2) &lt; 0, ABS(ROUND(VALUE(SUBSTITUTE(連結実質赤字比率に係る赤字・黒字の構成分析!G$35,"▲", "-")), 2)), NA())</f>
        <v>#VALUE!</v>
      </c>
      <c r="E35" s="158" t="e">
        <f>IF(ROUND(VALUE(SUBSTITUTE(連結実質赤字比率に係る赤字・黒字の構成分析!G$35,"▲", "-")), 2) &gt;= 0, ABS(ROUND(VALUE(SUBSTITUTE(連結実質赤字比率に係る赤字・黒字の構成分析!G$35,"▲", "-")), 2)), NA())</f>
        <v>#VALUE!</v>
      </c>
      <c r="F35" s="158" t="e">
        <f>IF(ROUND(VALUE(SUBSTITUTE(連結実質赤字比率に係る赤字・黒字の構成分析!H$35,"▲", "-")), 2) &lt; 0, ABS(ROUND(VALUE(SUBSTITUTE(連結実質赤字比率に係る赤字・黒字の構成分析!H$35,"▲", "-")), 2)), NA())</f>
        <v>#VALUE!</v>
      </c>
      <c r="G35" s="158" t="e">
        <f>IF(ROUND(VALUE(SUBSTITUTE(連結実質赤字比率に係る赤字・黒字の構成分析!H$35,"▲", "-")), 2) &gt;= 0, ABS(ROUND(VALUE(SUBSTITUTE(連結実質赤字比率に係る赤字・黒字の構成分析!H$35,"▲", "-")), 2)), NA())</f>
        <v>#VALUE!</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2.4</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2.3199999999999998</v>
      </c>
    </row>
    <row r="36" spans="1:16">
      <c r="A36" s="158" t="str">
        <f>IF(連結実質赤字比率に係る赤字・黒字の構成分析!C$34="",NA(),連結実質赤字比率に係る赤字・黒字の構成分析!C$34)</f>
        <v>下水道事業会計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2.95</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3.31</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3.42</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4.0199999999999996</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3.41</v>
      </c>
    </row>
    <row r="39" spans="1:16">
      <c r="A39" s="127" t="s">
        <v>54</v>
      </c>
    </row>
    <row r="40" spans="1:16">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c r="A42" s="159" t="s">
        <v>57</v>
      </c>
      <c r="B42" s="159"/>
      <c r="C42" s="159"/>
      <c r="D42" s="159">
        <f>'実質公債費比率（分子）の構造'!K$52</f>
        <v>92861</v>
      </c>
      <c r="E42" s="159"/>
      <c r="F42" s="159"/>
      <c r="G42" s="159">
        <f>'実質公債費比率（分子）の構造'!L$52</f>
        <v>91916</v>
      </c>
      <c r="H42" s="159"/>
      <c r="I42" s="159"/>
      <c r="J42" s="159">
        <f>'実質公債費比率（分子）の構造'!M$52</f>
        <v>92837</v>
      </c>
      <c r="K42" s="159"/>
      <c r="L42" s="159"/>
      <c r="M42" s="159">
        <f>'実質公債費比率（分子）の構造'!N$52</f>
        <v>92931</v>
      </c>
      <c r="N42" s="159"/>
      <c r="O42" s="159"/>
      <c r="P42" s="159">
        <f>'実質公債費比率（分子）の構造'!O$52</f>
        <v>91577</v>
      </c>
    </row>
    <row r="43" spans="1:16">
      <c r="A43" s="159" t="s">
        <v>58</v>
      </c>
      <c r="B43" s="159">
        <f>'実質公債費比率（分子）の構造'!K$51</f>
        <v>143</v>
      </c>
      <c r="C43" s="159"/>
      <c r="D43" s="159"/>
      <c r="E43" s="159">
        <f>'実質公債費比率（分子）の構造'!L$51</f>
        <v>118</v>
      </c>
      <c r="F43" s="159"/>
      <c r="G43" s="159"/>
      <c r="H43" s="159">
        <f>'実質公債費比率（分子）の構造'!M$51</f>
        <v>91</v>
      </c>
      <c r="I43" s="159"/>
      <c r="J43" s="159"/>
      <c r="K43" s="159">
        <f>'実質公債費比率（分子）の構造'!N$51</f>
        <v>29</v>
      </c>
      <c r="L43" s="159"/>
      <c r="M43" s="159"/>
      <c r="N43" s="159">
        <f>'実質公債費比率（分子）の構造'!O$51</f>
        <v>11</v>
      </c>
      <c r="O43" s="159"/>
      <c r="P43" s="159"/>
    </row>
    <row r="44" spans="1:16">
      <c r="A44" s="159" t="s">
        <v>59</v>
      </c>
      <c r="B44" s="159">
        <f>'実質公債費比率（分子）の構造'!K$50</f>
        <v>3721</v>
      </c>
      <c r="C44" s="159"/>
      <c r="D44" s="159"/>
      <c r="E44" s="159">
        <f>'実質公債費比率（分子）の構造'!L$50</f>
        <v>2604</v>
      </c>
      <c r="F44" s="159"/>
      <c r="G44" s="159"/>
      <c r="H44" s="159">
        <f>'実質公債費比率（分子）の構造'!M$50</f>
        <v>2684</v>
      </c>
      <c r="I44" s="159"/>
      <c r="J44" s="159"/>
      <c r="K44" s="159">
        <f>'実質公債費比率（分子）の構造'!N$50</f>
        <v>2773</v>
      </c>
      <c r="L44" s="159"/>
      <c r="M44" s="159"/>
      <c r="N44" s="159">
        <f>'実質公債費比率（分子）の構造'!O$50</f>
        <v>2897</v>
      </c>
      <c r="O44" s="159"/>
      <c r="P44" s="159"/>
    </row>
    <row r="45" spans="1:16">
      <c r="A45" s="159" t="s">
        <v>60</v>
      </c>
      <c r="B45" s="159">
        <f>'実質公債費比率（分子）の構造'!K$49</f>
        <v>8</v>
      </c>
      <c r="C45" s="159"/>
      <c r="D45" s="159"/>
      <c r="E45" s="159">
        <f>'実質公債費比率（分子）の構造'!L$49</f>
        <v>6</v>
      </c>
      <c r="F45" s="159"/>
      <c r="G45" s="159"/>
      <c r="H45" s="159">
        <f>'実質公債費比率（分子）の構造'!M$49</f>
        <v>42</v>
      </c>
      <c r="I45" s="159"/>
      <c r="J45" s="159"/>
      <c r="K45" s="159">
        <f>'実質公債費比率（分子）の構造'!N$49</f>
        <v>169</v>
      </c>
      <c r="L45" s="159"/>
      <c r="M45" s="159"/>
      <c r="N45" s="159">
        <f>'実質公債費比率（分子）の構造'!O$49</f>
        <v>70</v>
      </c>
      <c r="O45" s="159"/>
      <c r="P45" s="159"/>
    </row>
    <row r="46" spans="1:16">
      <c r="A46" s="159" t="s">
        <v>61</v>
      </c>
      <c r="B46" s="159">
        <f>'実質公債費比率（分子）の構造'!K$48</f>
        <v>23682</v>
      </c>
      <c r="C46" s="159"/>
      <c r="D46" s="159"/>
      <c r="E46" s="159">
        <f>'実質公債費比率（分子）の構造'!L$48</f>
        <v>23409</v>
      </c>
      <c r="F46" s="159"/>
      <c r="G46" s="159"/>
      <c r="H46" s="159">
        <f>'実質公債費比率（分子）の構造'!M$48</f>
        <v>25193</v>
      </c>
      <c r="I46" s="159"/>
      <c r="J46" s="159"/>
      <c r="K46" s="159">
        <f>'実質公債費比率（分子）の構造'!N$48</f>
        <v>24939</v>
      </c>
      <c r="L46" s="159"/>
      <c r="M46" s="159"/>
      <c r="N46" s="159">
        <f>'実質公債費比率（分子）の構造'!O$48</f>
        <v>26073</v>
      </c>
      <c r="O46" s="159"/>
      <c r="P46" s="159"/>
    </row>
    <row r="47" spans="1:16">
      <c r="A47" s="159" t="s">
        <v>62</v>
      </c>
      <c r="B47" s="159">
        <f>'実質公債費比率（分子）の構造'!K$47</f>
        <v>41373</v>
      </c>
      <c r="C47" s="159"/>
      <c r="D47" s="159"/>
      <c r="E47" s="159">
        <f>'実質公債費比率（分子）の構造'!L$47</f>
        <v>42744</v>
      </c>
      <c r="F47" s="159"/>
      <c r="G47" s="159"/>
      <c r="H47" s="159">
        <f>'実質公債費比率（分子）の構造'!M$47</f>
        <v>42877</v>
      </c>
      <c r="I47" s="159"/>
      <c r="J47" s="159"/>
      <c r="K47" s="159">
        <f>'実質公債費比率（分子）の構造'!N$47</f>
        <v>43495</v>
      </c>
      <c r="L47" s="159"/>
      <c r="M47" s="159"/>
      <c r="N47" s="159">
        <f>'実質公債費比率（分子）の構造'!O$47</f>
        <v>43099</v>
      </c>
      <c r="O47" s="159"/>
      <c r="P47" s="159"/>
    </row>
    <row r="48" spans="1:16">
      <c r="A48" s="159" t="s">
        <v>63</v>
      </c>
      <c r="B48" s="159">
        <f>'実質公債費比率（分子）の構造'!K$46</f>
        <v>4221</v>
      </c>
      <c r="C48" s="159"/>
      <c r="D48" s="159"/>
      <c r="E48" s="159">
        <f>'実質公債費比率（分子）の構造'!L$46</f>
        <v>4018</v>
      </c>
      <c r="F48" s="159"/>
      <c r="G48" s="159"/>
      <c r="H48" s="159">
        <f>'実質公債費比率（分子）の構造'!M$46</f>
        <v>5812</v>
      </c>
      <c r="I48" s="159"/>
      <c r="J48" s="159"/>
      <c r="K48" s="159">
        <f>'実質公債費比率（分子）の構造'!N$46</f>
        <v>4500</v>
      </c>
      <c r="L48" s="159"/>
      <c r="M48" s="159"/>
      <c r="N48" s="159">
        <f>'実質公債費比率（分子）の構造'!O$46</f>
        <v>2773</v>
      </c>
      <c r="O48" s="159"/>
      <c r="P48" s="159"/>
    </row>
    <row r="49" spans="1:16">
      <c r="A49" s="159" t="s">
        <v>64</v>
      </c>
      <c r="B49" s="159">
        <f>'実質公債費比率（分子）の構造'!K$45</f>
        <v>56634</v>
      </c>
      <c r="C49" s="159"/>
      <c r="D49" s="159"/>
      <c r="E49" s="159">
        <f>'実質公債費比率（分子）の構造'!L$45</f>
        <v>53964</v>
      </c>
      <c r="F49" s="159"/>
      <c r="G49" s="159"/>
      <c r="H49" s="159">
        <f>'実質公債費比率（分子）の構造'!M$45</f>
        <v>52784</v>
      </c>
      <c r="I49" s="159"/>
      <c r="J49" s="159"/>
      <c r="K49" s="159">
        <f>'実質公債費比率（分子）の構造'!N$45</f>
        <v>53036</v>
      </c>
      <c r="L49" s="159"/>
      <c r="M49" s="159"/>
      <c r="N49" s="159">
        <f>'実質公債費比率（分子）の構造'!O$45</f>
        <v>53912</v>
      </c>
      <c r="O49" s="159"/>
      <c r="P49" s="159"/>
    </row>
    <row r="50" spans="1:16">
      <c r="A50" s="159" t="s">
        <v>65</v>
      </c>
      <c r="B50" s="159" t="e">
        <f>NA()</f>
        <v>#N/A</v>
      </c>
      <c r="C50" s="159">
        <f>IF(ISNUMBER('実質公債費比率（分子）の構造'!K$53),'実質公債費比率（分子）の構造'!K$53,NA())</f>
        <v>36921</v>
      </c>
      <c r="D50" s="159" t="e">
        <f>NA()</f>
        <v>#N/A</v>
      </c>
      <c r="E50" s="159" t="e">
        <f>NA()</f>
        <v>#N/A</v>
      </c>
      <c r="F50" s="159">
        <f>IF(ISNUMBER('実質公債費比率（分子）の構造'!L$53),'実質公債費比率（分子）の構造'!L$53,NA())</f>
        <v>34947</v>
      </c>
      <c r="G50" s="159" t="e">
        <f>NA()</f>
        <v>#N/A</v>
      </c>
      <c r="H50" s="159" t="e">
        <f>NA()</f>
        <v>#N/A</v>
      </c>
      <c r="I50" s="159">
        <f>IF(ISNUMBER('実質公債費比率（分子）の構造'!M$53),'実質公債費比率（分子）の構造'!M$53,NA())</f>
        <v>36646</v>
      </c>
      <c r="J50" s="159" t="e">
        <f>NA()</f>
        <v>#N/A</v>
      </c>
      <c r="K50" s="159" t="e">
        <f>NA()</f>
        <v>#N/A</v>
      </c>
      <c r="L50" s="159">
        <f>IF(ISNUMBER('実質公債費比率（分子）の構造'!N$53),'実質公債費比率（分子）の構造'!N$53,NA())</f>
        <v>36010</v>
      </c>
      <c r="M50" s="159" t="e">
        <f>NA()</f>
        <v>#N/A</v>
      </c>
      <c r="N50" s="159" t="e">
        <f>NA()</f>
        <v>#N/A</v>
      </c>
      <c r="O50" s="159">
        <f>IF(ISNUMBER('実質公債費比率（分子）の構造'!O$53),'実質公債費比率（分子）の構造'!O$53,NA())</f>
        <v>37258</v>
      </c>
      <c r="P50" s="159" t="e">
        <f>NA()</f>
        <v>#N/A</v>
      </c>
    </row>
    <row r="53" spans="1:16">
      <c r="A53" s="127" t="s">
        <v>66</v>
      </c>
    </row>
    <row r="54" spans="1:16">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c r="A56" s="158" t="s">
        <v>37</v>
      </c>
      <c r="B56" s="158"/>
      <c r="C56" s="158"/>
      <c r="D56" s="158">
        <f>'将来負担比率（分子）の構造'!I$52</f>
        <v>841459</v>
      </c>
      <c r="E56" s="158"/>
      <c r="F56" s="158"/>
      <c r="G56" s="158">
        <f>'将来負担比率（分子）の構造'!J$52</f>
        <v>849919</v>
      </c>
      <c r="H56" s="158"/>
      <c r="I56" s="158"/>
      <c r="J56" s="158">
        <f>'将来負担比率（分子）の構造'!K$52</f>
        <v>849127</v>
      </c>
      <c r="K56" s="158"/>
      <c r="L56" s="158"/>
      <c r="M56" s="158">
        <f>'将来負担比率（分子）の構造'!L$52</f>
        <v>843486</v>
      </c>
      <c r="N56" s="158"/>
      <c r="O56" s="158"/>
      <c r="P56" s="158">
        <f>'将来負担比率（分子）の構造'!M$52</f>
        <v>848787</v>
      </c>
    </row>
    <row r="57" spans="1:16">
      <c r="A57" s="158" t="s">
        <v>36</v>
      </c>
      <c r="B57" s="158"/>
      <c r="C57" s="158"/>
      <c r="D57" s="158">
        <f>'将来負担比率（分子）の構造'!I$51</f>
        <v>315956</v>
      </c>
      <c r="E57" s="158"/>
      <c r="F57" s="158"/>
      <c r="G57" s="158">
        <f>'将来負担比率（分子）の構造'!J$51</f>
        <v>314592</v>
      </c>
      <c r="H57" s="158"/>
      <c r="I57" s="158"/>
      <c r="J57" s="158">
        <f>'将来負担比率（分子）の構造'!K$51</f>
        <v>305581</v>
      </c>
      <c r="K57" s="158"/>
      <c r="L57" s="158"/>
      <c r="M57" s="158">
        <f>'将来負担比率（分子）の構造'!L$51</f>
        <v>299834</v>
      </c>
      <c r="N57" s="158"/>
      <c r="O57" s="158"/>
      <c r="P57" s="158">
        <f>'将来負担比率（分子）の構造'!M$51</f>
        <v>295295</v>
      </c>
    </row>
    <row r="58" spans="1:16">
      <c r="A58" s="158" t="s">
        <v>35</v>
      </c>
      <c r="B58" s="158"/>
      <c r="C58" s="158"/>
      <c r="D58" s="158">
        <f>'将来負担比率（分子）の構造'!I$50</f>
        <v>192355</v>
      </c>
      <c r="E58" s="158"/>
      <c r="F58" s="158"/>
      <c r="G58" s="158">
        <f>'将来負担比率（分子）の構造'!J$50</f>
        <v>200388</v>
      </c>
      <c r="H58" s="158"/>
      <c r="I58" s="158"/>
      <c r="J58" s="158">
        <f>'将来負担比率（分子）の構造'!K$50</f>
        <v>204605</v>
      </c>
      <c r="K58" s="158"/>
      <c r="L58" s="158"/>
      <c r="M58" s="158">
        <f>'将来負担比率（分子）の構造'!L$50</f>
        <v>220728</v>
      </c>
      <c r="N58" s="158"/>
      <c r="O58" s="158"/>
      <c r="P58" s="158">
        <f>'将来負担比率（分子）の構造'!M$50</f>
        <v>239456</v>
      </c>
    </row>
    <row r="59" spans="1:16">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c r="A61" s="158" t="s">
        <v>30</v>
      </c>
      <c r="B61" s="158">
        <f>'将来負担比率（分子）の構造'!I$46</f>
        <v>23298</v>
      </c>
      <c r="C61" s="158"/>
      <c r="D61" s="158"/>
      <c r="E61" s="158">
        <f>'将来負担比率（分子）の構造'!J$46</f>
        <v>26942</v>
      </c>
      <c r="F61" s="158"/>
      <c r="G61" s="158"/>
      <c r="H61" s="158">
        <f>'将来負担比率（分子）の構造'!K$46</f>
        <v>24051</v>
      </c>
      <c r="I61" s="158"/>
      <c r="J61" s="158"/>
      <c r="K61" s="158">
        <f>'将来負担比率（分子）の構造'!L$46</f>
        <v>18858</v>
      </c>
      <c r="L61" s="158"/>
      <c r="M61" s="158"/>
      <c r="N61" s="158">
        <f>'将来負担比率（分子）の構造'!M$46</f>
        <v>17356</v>
      </c>
      <c r="O61" s="158"/>
      <c r="P61" s="158"/>
    </row>
    <row r="62" spans="1:16">
      <c r="A62" s="158" t="s">
        <v>29</v>
      </c>
      <c r="B62" s="158">
        <f>'将来負担比率（分子）の構造'!I$45</f>
        <v>73074</v>
      </c>
      <c r="C62" s="158"/>
      <c r="D62" s="158"/>
      <c r="E62" s="158">
        <f>'将来負担比率（分子）の構造'!J$45</f>
        <v>66682</v>
      </c>
      <c r="F62" s="158"/>
      <c r="G62" s="158"/>
      <c r="H62" s="158">
        <f>'将来負担比率（分子）の構造'!K$45</f>
        <v>62213</v>
      </c>
      <c r="I62" s="158"/>
      <c r="J62" s="158"/>
      <c r="K62" s="158">
        <f>'将来負担比率（分子）の構造'!L$45</f>
        <v>60683</v>
      </c>
      <c r="L62" s="158"/>
      <c r="M62" s="158"/>
      <c r="N62" s="158">
        <f>'将来負担比率（分子）の構造'!M$45</f>
        <v>103136</v>
      </c>
      <c r="O62" s="158"/>
      <c r="P62" s="158"/>
    </row>
    <row r="63" spans="1:16">
      <c r="A63" s="158" t="s">
        <v>28</v>
      </c>
      <c r="B63" s="158">
        <f>'将来負担比率（分子）の構造'!I$44</f>
        <v>498</v>
      </c>
      <c r="C63" s="158"/>
      <c r="D63" s="158"/>
      <c r="E63" s="158">
        <f>'将来負担比率（分子）の構造'!J$44</f>
        <v>2196</v>
      </c>
      <c r="F63" s="158"/>
      <c r="G63" s="158"/>
      <c r="H63" s="158">
        <f>'将来負担比率（分子）の構造'!K$44</f>
        <v>3887</v>
      </c>
      <c r="I63" s="158"/>
      <c r="J63" s="158"/>
      <c r="K63" s="158">
        <f>'将来負担比率（分子）の構造'!L$44</f>
        <v>3971</v>
      </c>
      <c r="L63" s="158"/>
      <c r="M63" s="158"/>
      <c r="N63" s="158">
        <f>'将来負担比率（分子）の構造'!M$44</f>
        <v>3919</v>
      </c>
      <c r="O63" s="158"/>
      <c r="P63" s="158"/>
    </row>
    <row r="64" spans="1:16">
      <c r="A64" s="158" t="s">
        <v>27</v>
      </c>
      <c r="B64" s="158">
        <f>'将来負担比率（分子）の構造'!I$43</f>
        <v>319282</v>
      </c>
      <c r="C64" s="158"/>
      <c r="D64" s="158"/>
      <c r="E64" s="158">
        <f>'将来負担比率（分子）の構造'!J$43</f>
        <v>309507</v>
      </c>
      <c r="F64" s="158"/>
      <c r="G64" s="158"/>
      <c r="H64" s="158">
        <f>'将来負担比率（分子）の構造'!K$43</f>
        <v>311300</v>
      </c>
      <c r="I64" s="158"/>
      <c r="J64" s="158"/>
      <c r="K64" s="158">
        <f>'将来負担比率（分子）の構造'!L$43</f>
        <v>307050</v>
      </c>
      <c r="L64" s="158"/>
      <c r="M64" s="158"/>
      <c r="N64" s="158">
        <f>'将来負担比率（分子）の構造'!M$43</f>
        <v>300919</v>
      </c>
      <c r="O64" s="158"/>
      <c r="P64" s="158"/>
    </row>
    <row r="65" spans="1:16">
      <c r="A65" s="158" t="s">
        <v>26</v>
      </c>
      <c r="B65" s="158">
        <f>'将来負担比率（分子）の構造'!I$42</f>
        <v>22152</v>
      </c>
      <c r="C65" s="158"/>
      <c r="D65" s="158"/>
      <c r="E65" s="158">
        <f>'将来負担比率（分子）の構造'!J$42</f>
        <v>20802</v>
      </c>
      <c r="F65" s="158"/>
      <c r="G65" s="158"/>
      <c r="H65" s="158">
        <f>'将来負担比率（分子）の構造'!K$42</f>
        <v>18774</v>
      </c>
      <c r="I65" s="158"/>
      <c r="J65" s="158"/>
      <c r="K65" s="158">
        <f>'将来負担比率（分子）の構造'!L$42</f>
        <v>19336</v>
      </c>
      <c r="L65" s="158"/>
      <c r="M65" s="158"/>
      <c r="N65" s="158">
        <f>'将来負担比率（分子）の構造'!M$42</f>
        <v>22028</v>
      </c>
      <c r="O65" s="158"/>
      <c r="P65" s="158"/>
    </row>
    <row r="66" spans="1:16">
      <c r="A66" s="158" t="s">
        <v>25</v>
      </c>
      <c r="B66" s="158">
        <f>'将来負担比率（分子）の構造'!I$41</f>
        <v>1417600</v>
      </c>
      <c r="C66" s="158"/>
      <c r="D66" s="158"/>
      <c r="E66" s="158">
        <f>'将来負担比率（分子）の構造'!J$41</f>
        <v>1428767</v>
      </c>
      <c r="F66" s="158"/>
      <c r="G66" s="158"/>
      <c r="H66" s="158">
        <f>'将来負担比率（分子）の構造'!K$41</f>
        <v>1415368</v>
      </c>
      <c r="I66" s="158"/>
      <c r="J66" s="158"/>
      <c r="K66" s="158">
        <f>'将来負担比率（分子）の構造'!L$41</f>
        <v>1407427</v>
      </c>
      <c r="L66" s="158"/>
      <c r="M66" s="158"/>
      <c r="N66" s="158">
        <f>'将来負担比率（分子）の構造'!M$41</f>
        <v>1413133</v>
      </c>
      <c r="O66" s="158"/>
      <c r="P66" s="158"/>
    </row>
    <row r="67" spans="1:16">
      <c r="A67" s="158" t="s">
        <v>69</v>
      </c>
      <c r="B67" s="158" t="e">
        <f>NA()</f>
        <v>#N/A</v>
      </c>
      <c r="C67" s="158">
        <f>IF(ISNUMBER('将来負担比率（分子）の構造'!I$53), IF('将来負担比率（分子）の構造'!I$53 &lt; 0, 0, '将来負担比率（分子）の構造'!I$53), NA())</f>
        <v>506135</v>
      </c>
      <c r="D67" s="158" t="e">
        <f>NA()</f>
        <v>#N/A</v>
      </c>
      <c r="E67" s="158" t="e">
        <f>NA()</f>
        <v>#N/A</v>
      </c>
      <c r="F67" s="158">
        <f>IF(ISNUMBER('将来負担比率（分子）の構造'!J$53), IF('将来負担比率（分子）の構造'!J$53 &lt; 0, 0, '将来負担比率（分子）の構造'!J$53), NA())</f>
        <v>489998</v>
      </c>
      <c r="G67" s="158" t="e">
        <f>NA()</f>
        <v>#N/A</v>
      </c>
      <c r="H67" s="158" t="e">
        <f>NA()</f>
        <v>#N/A</v>
      </c>
      <c r="I67" s="158">
        <f>IF(ISNUMBER('将来負担比率（分子）の構造'!K$53), IF('将来負担比率（分子）の構造'!K$53 &lt; 0, 0, '将来負担比率（分子）の構造'!K$53), NA())</f>
        <v>476280</v>
      </c>
      <c r="J67" s="158" t="e">
        <f>NA()</f>
        <v>#N/A</v>
      </c>
      <c r="K67" s="158" t="e">
        <f>NA()</f>
        <v>#N/A</v>
      </c>
      <c r="L67" s="158">
        <f>IF(ISNUMBER('将来負担比率（分子）の構造'!L$53), IF('将来負担比率（分子）の構造'!L$53 &lt; 0, 0, '将来負担比率（分子）の構造'!L$53), NA())</f>
        <v>453279</v>
      </c>
      <c r="M67" s="158" t="e">
        <f>NA()</f>
        <v>#N/A</v>
      </c>
      <c r="N67" s="158" t="e">
        <f>NA()</f>
        <v>#N/A</v>
      </c>
      <c r="O67" s="158">
        <f>IF(ISNUMBER('将来負担比率（分子）の構造'!M$53), IF('将来負担比率（分子）の構造'!M$53 &lt; 0, 0, '将来負担比率（分子）の構造'!M$53), NA())</f>
        <v>476954</v>
      </c>
      <c r="P67" s="158" t="e">
        <f>NA()</f>
        <v>#N/A</v>
      </c>
    </row>
    <row r="70" spans="1:16">
      <c r="A70" s="160" t="s">
        <v>70</v>
      </c>
      <c r="B70" s="160"/>
      <c r="C70" s="160"/>
      <c r="D70" s="160"/>
      <c r="E70" s="160"/>
      <c r="F70" s="160"/>
    </row>
    <row r="71" spans="1:16">
      <c r="A71" s="161"/>
      <c r="B71" s="161" t="str">
        <f>基金残高に係る経年分析!F54</f>
        <v>H27</v>
      </c>
      <c r="C71" s="161" t="str">
        <f>基金残高に係る経年分析!G54</f>
        <v>H28</v>
      </c>
      <c r="D71" s="161" t="str">
        <f>基金残高に係る経年分析!H54</f>
        <v>H29</v>
      </c>
    </row>
    <row r="72" spans="1:16">
      <c r="A72" s="161" t="s">
        <v>71</v>
      </c>
      <c r="B72" s="162">
        <f>基金残高に係る経年分析!F55</f>
        <v>22377</v>
      </c>
      <c r="C72" s="162">
        <f>基金残高に係る経年分析!G55</f>
        <v>24202</v>
      </c>
      <c r="D72" s="162">
        <f>基金残高に係る経年分析!H55</f>
        <v>27807</v>
      </c>
    </row>
    <row r="73" spans="1:16">
      <c r="A73" s="161" t="s">
        <v>72</v>
      </c>
      <c r="B73" s="162">
        <f>基金残高に係る経年分析!F56</f>
        <v>5259</v>
      </c>
      <c r="C73" s="162">
        <f>基金残高に係る経年分析!G56</f>
        <v>5309</v>
      </c>
      <c r="D73" s="162">
        <f>基金残高に係る経年分析!H56</f>
        <v>5360</v>
      </c>
    </row>
    <row r="74" spans="1:16">
      <c r="A74" s="161" t="s">
        <v>73</v>
      </c>
      <c r="B74" s="162">
        <f>基金残高に係る経年分析!F57</f>
        <v>22512</v>
      </c>
      <c r="C74" s="162">
        <f>基金残高に係る経年分析!G57</f>
        <v>29600</v>
      </c>
      <c r="D74" s="162">
        <f>基金残高に係る経年分析!H57</f>
        <v>28882</v>
      </c>
    </row>
  </sheetData>
  <sheetProtection algorithmName="SHA-512" hashValue="gJ2PiTZONBxGbQZ13rgRmRbAreZnnq0m42RQ3TaXuD2J6rXSNhqDHaTYA0ksMWnyPH65RDvxESubqU4TWoBwsw==" saltValue="Ak/8cGaRPAssU5H8uNHq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2019-03-07T05:46:05Z</cp:lastPrinted>
  <dcterms:created xsi:type="dcterms:W3CDTF">2019-02-14T04:44:58Z</dcterms:created>
  <dcterms:modified xsi:type="dcterms:W3CDTF">2019-08-08T08:00:06Z</dcterms:modified>
  <cp:category/>
</cp:coreProperties>
</file>