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政令市\"/>
    </mc:Choice>
  </mc:AlternateContent>
  <bookViews>
    <workbookView xWindow="0" yWindow="0" windowWidth="20496" windowHeight="7536" tabRatio="81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BW40" i="10"/>
  <c r="BE40" i="10"/>
  <c r="AM40" i="10"/>
  <c r="U40" i="10"/>
  <c r="BW39" i="10"/>
  <c r="BE39" i="10"/>
  <c r="AM39" i="10"/>
  <c r="U39" i="10"/>
  <c r="BW38" i="10"/>
  <c r="BE38" i="10"/>
  <c r="BW37" i="10"/>
  <c r="BE37" i="10"/>
  <c r="BE36" i="10"/>
  <c r="CO34" i="10"/>
  <c r="CO35" i="10" s="1"/>
  <c r="CO36" i="10" s="1"/>
  <c r="CO37" i="10" s="1"/>
  <c r="CO38" i="10" s="1"/>
  <c r="CO39" i="10" s="1"/>
  <c r="CO40" i="10" s="1"/>
  <c r="CO41" i="10" s="1"/>
  <c r="CO42" i="10" s="1"/>
  <c r="CO43" i="10" s="1"/>
  <c r="BW34" i="10"/>
  <c r="BW35" i="10" s="1"/>
  <c r="BW36" i="10" s="1"/>
  <c r="C34" i="10"/>
  <c r="C35" i="10" s="1"/>
  <c r="C36" i="10" l="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AM36" i="10" s="1"/>
  <c r="AM37" i="10" s="1"/>
  <c r="AM38" i="10" s="1"/>
  <c r="BE34" i="10" l="1"/>
  <c r="BE35" i="10" s="1"/>
</calcChain>
</file>

<file path=xl/sharedStrings.xml><?xml version="1.0" encoding="utf-8"?>
<sst xmlns="http://schemas.openxmlformats.org/spreadsheetml/2006/main" count="1095" uniqueCount="623">
  <si>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</si>
  <si>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</si>
  <si>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</si>
  <si>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</si>
  <si>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</si>
  <si>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</si>
  <si>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</si>
  <si>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</si>
  <si>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</si>
  <si>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</si>
  <si>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</si>
  <si>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</si>
  <si>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</si>
  <si>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</si>
  <si>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</si>
  <si>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</si>
  <si>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</si>
  <si>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</si>
  <si>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</si>
  <si>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</si>
  <si>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</si>
  <si>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</si>
  <si>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</si>
  <si>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</si>
  <si>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</si>
  <si>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</si>
  <si>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</si>
  <si>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</si>
  <si>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</si>
  <si>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</si>
  <si>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</si>
  <si>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</si>
  <si>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</si>
  <si>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</si>
  <si>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</si>
  <si>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</si>
  <si>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</si>
  <si>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</si>
  <si>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</si>
  <si>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</si>
  <si>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</si>
  <si>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</si>
  <si>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</si>
  <si>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</si>
  <si>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</si>
  <si>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</si>
  <si>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</si>
  <si>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</si>
  <si>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</si>
  <si>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</si>
  <si>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</si>
  <si>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</si>
  <si>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</si>
  <si>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</si>
  <si>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</si>
  <si>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</si>
  <si>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</si>
  <si>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</si>
  <si>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</si>
  <si>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</si>
  <si>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</si>
  <si>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</si>
  <si>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</si>
  <si>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</si>
  <si>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</si>
  <si>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</si>
  <si>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</si>
  <si>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</si>
  <si>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</si>
  <si>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</si>
  <si>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</si>
  <si>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</si>
  <si>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</si>
  <si>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</si>
  <si>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</si>
  <si>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</si>
  <si>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</si>
  <si>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</si>
  <si>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</si>
  <si>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</si>
  <si>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</si>
  <si>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</si>
  <si>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</si>
  <si>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</si>
  <si>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</si>
  <si>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</si>
  <si>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</si>
  <si>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</si>
  <si>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</si>
  <si>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</si>
  <si>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</si>
  <si>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</si>
  <si>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熊本市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</si>
  <si>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</si>
  <si>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</si>
  <si>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</si>
  <si>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</si>
  <si>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</si>
  <si>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</si>
  <si>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</si>
  <si>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</si>
  <si>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</si>
  <si>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</si>
  <si>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</si>
  <si>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</si>
  <si>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</si>
  <si>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</si>
  <si>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</si>
  <si>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</si>
  <si>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</si>
  <si>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</si>
  <si>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</si>
  <si>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</si>
  <si>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</si>
  <si>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</si>
  <si>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</si>
  <si>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</si>
  <si>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</si>
  <si>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</si>
  <si>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</si>
  <si>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</si>
  <si>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</si>
  <si>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</si>
  <si>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</si>
  <si>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</si>
  <si>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</si>
  <si>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</si>
  <si>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</si>
  <si>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</si>
  <si>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</si>
  <si>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</si>
  <si>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</si>
  <si>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</si>
  <si>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</si>
  <si>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</si>
  <si>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</si>
  <si>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</si>
  <si>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</si>
  <si>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</si>
  <si>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</si>
  <si>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</si>
  <si>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</si>
  <si>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</si>
  <si>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</si>
  <si>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</si>
  <si>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</si>
  <si>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</si>
  <si>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</si>
  <si>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</si>
  <si>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</si>
  <si>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</si>
  <si>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</si>
  <si>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</si>
  <si>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</si>
  <si>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</si>
  <si>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</si>
  <si>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</si>
  <si>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</si>
  <si>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</si>
  <si>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</si>
  <si>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</si>
  <si>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</si>
  <si>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</si>
  <si>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</si>
  <si>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</si>
  <si>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</si>
  <si>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</si>
  <si>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</si>
  <si>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</si>
  <si>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</si>
  <si>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</si>
  <si>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</si>
  <si>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</si>
  <si>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</si>
  <si>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</si>
  <si>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</si>
  <si>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</si>
  <si>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</si>
  <si>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</si>
  <si>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</si>
  <si>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</si>
  <si>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</si>
  <si>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</si>
  <si>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</si>
  <si>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</si>
  <si>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</si>
  <si>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</si>
  <si>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</si>
  <si>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</si>
  <si>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</si>
  <si>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</si>
  <si>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</si>
  <si>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</si>
  <si>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</si>
  <si>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</si>
  <si>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</si>
  <si>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</si>
  <si>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</si>
  <si>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</si>
  <si>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</si>
  <si>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</si>
  <si>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</si>
  <si>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</si>
  <si>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</si>
  <si>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熊本県熊本市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</si>
  <si>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</si>
  <si>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</si>
  <si>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</si>
  <si>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</si>
  <si>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</si>
  <si>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</si>
  <si>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</si>
  <si>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</si>
  <si>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</si>
  <si>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</si>
  <si>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</si>
  <si>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</si>
  <si>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</si>
  <si>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</si>
  <si>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</si>
  <si>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</si>
  <si>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</si>
  <si>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</si>
  <si>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</si>
  <si>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</si>
  <si>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</si>
  <si>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</si>
  <si>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</si>
  <si>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</si>
  <si>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</si>
  <si>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</si>
  <si>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</si>
  <si>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</si>
  <si>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</si>
  <si>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</si>
  <si>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</si>
  <si>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</si>
  <si>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</si>
  <si>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</si>
  <si>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</si>
  <si>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</si>
  <si>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</si>
  <si>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</si>
  <si>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</si>
  <si>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</si>
  <si>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</si>
  <si>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</si>
  <si>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</si>
  <si>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</si>
  <si>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</si>
  <si>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</si>
  <si>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</si>
  <si>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</si>
  <si>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</si>
  <si>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</si>
  <si>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</si>
  <si>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</si>
  <si>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</si>
  <si>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</si>
  <si>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</si>
  <si>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</si>
  <si>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</si>
  <si>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</si>
  <si>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</si>
  <si>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</si>
  <si>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</si>
  <si>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</si>
  <si>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</si>
  <si>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</si>
  <si>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</si>
  <si>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</si>
  <si>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</si>
  <si>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</si>
  <si>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</si>
  <si>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</si>
  <si>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</si>
  <si>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</si>
  <si>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</si>
  <si>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</si>
  <si>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</si>
  <si>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</si>
  <si>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</si>
  <si>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</si>
  <si>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</si>
  <si>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</si>
  <si>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</si>
  <si>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</si>
  <si>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</si>
  <si>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</si>
  <si>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</si>
  <si>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</si>
  <si>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</si>
  <si>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</si>
  <si>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</si>
  <si>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</si>
  <si>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</si>
  <si>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</si>
  <si>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</si>
  <si>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</si>
  <si>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</si>
  <si>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</si>
  <si>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</si>
  <si>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</si>
  <si>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</si>
  <si>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</si>
  <si>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</si>
  <si>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</si>
  <si>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</si>
  <si>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</si>
  <si>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</si>
  <si>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</si>
  <si>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</si>
  <si>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</si>
  <si>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</si>
  <si>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</si>
  <si>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</si>
  <si>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</si>
  <si>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</si>
  <si>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</si>
  <si>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</si>
  <si>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</si>
  <si>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</si>
  <si>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</si>
  <si>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</si>
  <si>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</si>
  <si>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</si>
  <si>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</si>
  <si>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</si>
  <si>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</si>
  <si>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</si>
  <si>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</si>
  <si>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</si>
  <si>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</si>
  <si>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</si>
  <si>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</si>
  <si>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</si>
  <si>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</si>
  <si>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</si>
  <si>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</si>
  <si>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</si>
  <si>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</si>
  <si>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</si>
  <si>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</si>
  <si>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</si>
  <si>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</si>
  <si>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</si>
  <si>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</si>
  <si>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</si>
  <si>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</si>
  <si>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</si>
  <si>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</si>
  <si>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</si>
  <si>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</si>
  <si>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</si>
  <si>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熊本県熊本市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</si>
  <si>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</si>
  <si>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</si>
  <si>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</si>
  <si>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</si>
  <si>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</si>
  <si>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</si>
  <si>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</si>
  <si>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</si>
  <si>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</si>
  <si>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</si>
  <si>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</si>
  <si>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</si>
  <si>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</si>
  <si>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</si>
  <si>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</si>
  <si>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</si>
  <si>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</si>
  <si>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</si>
  <si>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</si>
  <si>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</si>
  <si>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母子父子寡婦福祉資金貸付事業会計</t>
    <phoneticPr fontId="5"/>
  </si>
  <si>
    <t>産業振興資金会計</t>
    <phoneticPr fontId="5"/>
  </si>
  <si>
    <t>都市開発資金貸付事業会計</t>
    <phoneticPr fontId="5"/>
  </si>
  <si>
    <t>熊本駅西土地区画整理事業会計</t>
    <phoneticPr fontId="5"/>
  </si>
  <si>
    <t>植木中央土地区画整理事業会計</t>
    <phoneticPr fontId="5"/>
  </si>
  <si>
    <t>奨学金貸付事業会計</t>
    <phoneticPr fontId="5"/>
  </si>
  <si>
    <t>公債管理会計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</si>
  <si>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</si>
  <si>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</si>
  <si>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</si>
  <si>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</si>
  <si>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</si>
  <si>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</si>
  <si>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</si>
  <si>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</si>
  <si>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</si>
  <si>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</si>
  <si>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</si>
  <si>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</si>
  <si>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</si>
  <si>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</si>
  <si>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</si>
  <si>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</si>
  <si>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</si>
  <si>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競輪事業会計</t>
    <phoneticPr fontId="5"/>
  </si>
  <si>
    <t>地下駐車場事業会計</t>
    <phoneticPr fontId="5"/>
  </si>
  <si>
    <t>病院事業会計</t>
    <phoneticPr fontId="5"/>
  </si>
  <si>
    <t>-</t>
    <phoneticPr fontId="5"/>
  </si>
  <si>
    <t>法適用企業</t>
    <phoneticPr fontId="5"/>
  </si>
  <si>
    <t>水道事業会計</t>
    <phoneticPr fontId="5"/>
  </si>
  <si>
    <t>法適用企業</t>
    <phoneticPr fontId="5"/>
  </si>
  <si>
    <t>工業用水道事業会計</t>
    <phoneticPr fontId="5"/>
  </si>
  <si>
    <t>法適用企業</t>
    <phoneticPr fontId="5"/>
  </si>
  <si>
    <t>下水道事業会計</t>
    <phoneticPr fontId="5"/>
  </si>
  <si>
    <t>交通事業会計</t>
    <phoneticPr fontId="5"/>
  </si>
  <si>
    <t>農業集落排水事業会計</t>
    <phoneticPr fontId="5"/>
  </si>
  <si>
    <t>法非適用企業</t>
    <phoneticPr fontId="5"/>
  </si>
  <si>
    <t>食品工業団地用地会計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</si>
  <si>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</si>
  <si>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</si>
  <si>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</si>
  <si>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</si>
  <si>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</si>
  <si>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</si>
  <si>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</si>
  <si>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</si>
  <si>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</si>
  <si>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</si>
  <si>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</si>
  <si>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</si>
  <si>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</si>
  <si>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</si>
  <si>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</si>
  <si>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</si>
  <si>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</si>
  <si>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</si>
  <si>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</si>
  <si>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</si>
  <si>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</si>
  <si>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</si>
  <si>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</si>
  <si>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</si>
  <si>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</si>
  <si>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</si>
  <si>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</si>
  <si>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</si>
  <si>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</si>
  <si>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</si>
  <si>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</si>
  <si>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</si>
  <si>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</si>
  <si>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</si>
  <si>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</si>
  <si>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</si>
  <si>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</si>
  <si>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</si>
  <si>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</si>
  <si>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</si>
  <si>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</si>
  <si>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</si>
  <si>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</si>
  <si>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</si>
  <si>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</si>
  <si>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</si>
  <si>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</si>
  <si>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</si>
  <si>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</si>
  <si>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</si>
  <si>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</si>
  <si>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</si>
  <si>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</si>
  <si>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</si>
  <si>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</si>
  <si>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</si>
  <si>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</si>
  <si>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</si>
  <si>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</si>
  <si>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</si>
  <si>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</si>
  <si>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</si>
  <si>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</si>
  <si>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</si>
  <si>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</si>
  <si>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</si>
  <si>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</si>
  <si>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</si>
  <si>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</si>
  <si>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</si>
  <si>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</si>
  <si>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</si>
  <si>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</si>
  <si>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</si>
  <si>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</si>
  <si>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</si>
  <si>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</si>
  <si>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</si>
  <si>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</si>
  <si>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</si>
  <si>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</si>
  <si>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</si>
  <si>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</si>
  <si>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</si>
  <si>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</si>
  <si>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</si>
  <si>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</si>
  <si>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</si>
  <si>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</si>
  <si>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</si>
  <si>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</si>
  <si>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</si>
  <si>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</si>
  <si>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</si>
  <si>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</si>
  <si>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</si>
  <si>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</si>
  <si>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</si>
  <si>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</si>
  <si>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</si>
  <si>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</si>
  <si>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</si>
  <si>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</si>
  <si>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</si>
  <si>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</si>
  <si>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</si>
  <si>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</si>
  <si>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</si>
  <si>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</si>
  <si>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</si>
  <si>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</si>
  <si>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</si>
  <si>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</si>
  <si>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</si>
  <si>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</si>
  <si>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</si>
  <si>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</si>
  <si>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</si>
  <si>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</si>
  <si>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</si>
  <si>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</si>
  <si>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</si>
  <si>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</si>
  <si>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</si>
  <si>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</si>
  <si>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</si>
  <si>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</si>
  <si>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</si>
  <si>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</si>
  <si>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</si>
  <si>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</si>
  <si>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</si>
  <si>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</si>
  <si>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</si>
  <si>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</si>
  <si>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</si>
  <si>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</si>
  <si>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</si>
  <si>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</si>
  <si>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</si>
  <si>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</si>
  <si>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</si>
  <si>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</si>
  <si>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</si>
  <si>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</si>
  <si>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</si>
  <si>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</si>
  <si>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</si>
  <si>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</si>
  <si>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</si>
  <si>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</si>
  <si>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</si>
  <si>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</si>
  <si>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</si>
  <si>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</si>
  <si>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</si>
  <si>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</si>
  <si>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0.16</t>
  </si>
  <si>
    <t>▲ 0.25</t>
  </si>
  <si>
    <t>▲ 1.24</t>
  </si>
  <si>
    <t>▲ 0.60</t>
  </si>
  <si>
    <t>国民健康保険会計</t>
  </si>
  <si>
    <t>▲ 0.93</t>
  </si>
  <si>
    <t>▲ 1.27</t>
  </si>
  <si>
    <t>▲ 2.55</t>
  </si>
  <si>
    <t>▲ 2.61</t>
  </si>
  <si>
    <t>▲ 1.26</t>
  </si>
  <si>
    <t>水道事業会計</t>
  </si>
  <si>
    <t>下水道事業会計</t>
  </si>
  <si>
    <t>一般会計</t>
  </si>
  <si>
    <t>介護保険会計</t>
  </si>
  <si>
    <t>交通事業会計</t>
  </si>
  <si>
    <t>▲ 1.20</t>
  </si>
  <si>
    <t>▲ 0.66</t>
  </si>
  <si>
    <t>後期高齢者医療会計</t>
  </si>
  <si>
    <t>母子父子寡婦福祉資金貸付事業会計</t>
  </si>
  <si>
    <t>その他会計（赤字）</t>
  </si>
  <si>
    <t>その他会計（黒字）</t>
  </si>
  <si>
    <t>‐</t>
  </si>
  <si>
    <t>山鹿植木広域行政事務組合</t>
  </si>
  <si>
    <t>熊本県後期高齢者医療広域連合（一般会計）</t>
  </si>
  <si>
    <t>熊本県後期高齢者医療広域連合（後期高齢者医療特別会計）</t>
  </si>
  <si>
    <t>熊本市勤労者福祉センター</t>
  </si>
  <si>
    <t>熊本市上下水道サービス公社</t>
  </si>
  <si>
    <t>熊本市駐車場公社</t>
  </si>
  <si>
    <t>熊本市社会教育振興事業団</t>
  </si>
  <si>
    <t>熊本市美術文化振興財団</t>
  </si>
  <si>
    <t>くまもと地下水財団</t>
  </si>
  <si>
    <t>熊本市国際交流振興事業団</t>
  </si>
  <si>
    <t>熊本市学校給食会</t>
  </si>
  <si>
    <t>熊本流通情報センター</t>
  </si>
  <si>
    <t>熊本国際観光コンベンション協会</t>
  </si>
  <si>
    <t>植木まちづくり</t>
  </si>
  <si>
    <t>熊本城復元整備基金</t>
    <rPh sb="0" eb="3">
      <t>クマモトジョウ</t>
    </rPh>
    <rPh sb="3" eb="5">
      <t>フクゲン</t>
    </rPh>
    <rPh sb="5" eb="7">
      <t>セイビ</t>
    </rPh>
    <rPh sb="7" eb="9">
      <t>キキン</t>
    </rPh>
    <phoneticPr fontId="11"/>
  </si>
  <si>
    <t>平成28年熊本地震復興基金</t>
    <rPh sb="0" eb="2">
      <t>ヘイセイ</t>
    </rPh>
    <rPh sb="4" eb="5">
      <t>ネン</t>
    </rPh>
    <rPh sb="5" eb="13">
      <t>クマモトジシンフッコウキキン</t>
    </rPh>
    <phoneticPr fontId="11"/>
  </si>
  <si>
    <t>熊本市制100周年記念人づくり基金</t>
    <rPh sb="0" eb="3">
      <t>クマモトシ</t>
    </rPh>
    <rPh sb="7" eb="9">
      <t>シュウネン</t>
    </rPh>
    <rPh sb="9" eb="11">
      <t>キネン</t>
    </rPh>
    <rPh sb="11" eb="12">
      <t>ヒト</t>
    </rPh>
    <rPh sb="15" eb="17">
      <t>キキン</t>
    </rPh>
    <phoneticPr fontId="11"/>
  </si>
  <si>
    <t>熊本市ふるさとの森基金</t>
    <rPh sb="0" eb="2">
      <t>クマモト</t>
    </rPh>
    <rPh sb="2" eb="3">
      <t>シ</t>
    </rPh>
    <rPh sb="8" eb="9">
      <t>モリ</t>
    </rPh>
    <rPh sb="9" eb="11">
      <t>キキン</t>
    </rPh>
    <phoneticPr fontId="11"/>
  </si>
  <si>
    <t>熊本市エンゼル基金</t>
    <rPh sb="0" eb="3">
      <t>クマモトシ</t>
    </rPh>
    <rPh sb="7" eb="9">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</si>
  <si>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</si>
  <si>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</si>
  <si>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</si>
  <si>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</si>
  <si>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</si>
  <si>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については、平成12年度以降、投資的経費の抑制や繰り上げ償還の推進等に取り組み、臨時財政対策債分を除く元利償還金が減少傾向（平成25年度から平成29年度で▲42億円）にあること等により減少が続いており、類似団体平均を下回っているが、今後、熊本地震関連事業や中心市街地整備等の投資的経費の増に伴い上昇する見込み。将来負担比率については、熊本地震関連事業や中心市街地整備等の投資的経費の増に伴う地方債残高の増加等により、前年度に比べ増加しており、引き続き投資的経費の総額管理等による計画的な市債発行により、指標の著しい悪化を招かないよう図っていく。</t>
    <rPh sb="123" eb="125">
      <t>コンゴ</t>
    </rPh>
    <rPh sb="154" eb="156">
      <t>ジョウショウ</t>
    </rPh>
    <rPh sb="158" eb="160">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</si>
  <si>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</si>
  <si>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</si>
  <si>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</si>
  <si>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については、類似団体に比べ低い水準にあるが、将来負担比率については、類似団体に比べ高い水準にある。今後、既存資産の有効活用の観点から、各施設において策定を行う個別施設計画に基づき計画的な維持修繕に取り組むことで、財政負担の軽減や施設の長寿命化を図っ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</si>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</sst>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c:ext xmlns:c16="http://schemas.microsoft.com/office/drawing/2014/chart" uri="{C3380CC4-5D6E-409C-BE32-E72D297353CC}">
              <c16:uniqueId val="{00000000-C5EE-4ADC-ACDD-323124ABCA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62857</c:v>
                </c:pt>
                <c:pt idx="1">
                  <c:v>59595</c:v>
                </c:pt>
                <c:pt idx="2">
                  <c:v>65964</c:v>
                </c:pt>
                <c:pt idx="3">
                  <c:v>47989</c:v>
                </c:pt>
                <c:pt idx="4">
                  <c:v>63585</c:v>
                </c:pt>
              </c:numCache>
            </c:numRef>
          </c:val>
          <c:smooth val="0"/>
          <c:extLst>
            <c:ext xmlns:c16="http://schemas.microsoft.com/office/drawing/2014/chart" uri="{C3380CC4-5D6E-409C-BE32-E72D297353CC}">
              <c16:uniqueId val="{00000001-C5EE-4ADC-ACDD-323124ABCA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2.15</c:v>
                </c:pt>
                <c:pt idx="1">
                  <c:v>1.87</c:v>
                </c:pt>
                <c:pt idx="2">
                  <c:v>2.58</c:v>
                </c:pt>
                <c:pt idx="3">
                  <c:v>3.16</c:v>
                </c:pt>
                <c:pt idx="4">
                  <c:v>3.31</c:v>
                </c:pt>
              </c:numCache>
            </c:numRef>
          </c:val>
          <c:extLst>
            <c:ext xmlns:c16="http://schemas.microsoft.com/office/drawing/2014/chart" uri="{C3380CC4-5D6E-409C-BE32-E72D297353CC}">
              <c16:uniqueId val="{00000000-86E7-442C-9B61-E7879F37C5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6.29</c:v>
                </c:pt>
                <c:pt idx="1">
                  <c:v>6.27</c:v>
                </c:pt>
                <c:pt idx="2">
                  <c:v>6.33</c:v>
                </c:pt>
                <c:pt idx="3">
                  <c:v>4.4000000000000004</c:v>
                </c:pt>
                <c:pt idx="4">
                  <c:v>2.52</c:v>
                </c:pt>
              </c:numCache>
            </c:numRef>
          </c:val>
          <c:extLst>
            <c:ext xmlns:c16="http://schemas.microsoft.com/office/drawing/2014/chart" uri="{C3380CC4-5D6E-409C-BE32-E72D297353CC}">
              <c16:uniqueId val="{00000001-86E7-442C-9B61-E7879F37C5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-0.16</c:v>
                </c:pt>
                <c:pt idx="1">
                  <c:v>-0.25</c:v>
                </c:pt>
                <c:pt idx="2">
                  <c:v>0.72</c:v>
                </c:pt>
                <c:pt idx="3">
                  <c:v>-1.24</c:v>
                </c:pt>
                <c:pt idx="4">
                  <c:v>-0.6</c:v>
                </c:pt>
              </c:numCache>
            </c:numRef>
          </c:val>
          <c:smooth val="0"/>
          <c:extLst>
            <c:ext xmlns:c16="http://schemas.microsoft.com/office/drawing/2014/chart" uri="{C3380CC4-5D6E-409C-BE32-E72D297353CC}">
              <c16:uniqueId val="{00000002-86E7-442C-9B61-E7879F37C5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1.17</c:v>
                </c:pt>
                <c:pt idx="2">
                  <c:v>#N/A</c:v>
                </c:pt>
                <c:pt idx="3">
                  <c:v>1.33</c:v>
                </c:pt>
                <c:pt idx="4">
                  <c:v>#N/A</c:v>
                </c:pt>
                <c:pt idx="5">
                  <c:v>1.07</c:v>
                </c:pt>
                <c:pt idx="6">
                  <c:v>#N/A</c:v>
                </c:pt>
                <c:pt idx="7">
                  <c:v>0.28999999999999998</c:v>
                </c:pt>
                <c:pt idx="8">
                  <c:v>#N/A</c:v>
                </c:pt>
                <c:pt idx="9">
                  <c:v>0.23</c:v>
                </c:pt>
              </c:numCache>
            </c:numRef>
          </c:val>
          <c:extLst>
            <c:ext xmlns:c16="http://schemas.microsoft.com/office/drawing/2014/chart" uri="{C3380CC4-5D6E-409C-BE32-E72D297353CC}">
              <c16:uniqueId val="{00000000-9E22-456C-BBF1-075C1EF4D7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22-456C-BBF1-075C1EF4D7FA}"/>
            </c:ext>
          </c:extLst>
        </c:ser>
        <c:ser>
          <c:idx val="2"/>
          <c:order val="2"/>
          <c:tx>
            <c:strRef>
              <c:f>データシート!$A$29</c:f>
              <c:strCache>
                <c:ptCount val="1"/>
                <c:pt idx="0">
                  <c:v>母子父子寡婦福祉資金貸付事業会計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0.04</c:v>
                </c:pt>
                <c:pt idx="4">
                  <c:v>#N/A</c:v>
                </c:pt>
                <c:pt idx="5">
                  <c:v>7.0000000000000007E-2</c:v>
                </c:pt>
                <c:pt idx="6">
                  <c:v>#N/A</c:v>
                </c:pt>
                <c:pt idx="7">
                  <c:v>0.1</c:v>
                </c:pt>
                <c:pt idx="8">
                  <c:v>#N/A</c:v>
                </c:pt>
                <c:pt idx="9">
                  <c:v>0.11</c:v>
                </c:pt>
              </c:numCache>
            </c:numRef>
          </c:val>
          <c:extLst>
            <c:ext xmlns:c16="http://schemas.microsoft.com/office/drawing/2014/chart" uri="{C3380CC4-5D6E-409C-BE32-E72D297353CC}">
              <c16:uniqueId val="{00000002-9E22-456C-BBF1-075C1EF4D7FA}"/>
            </c:ext>
          </c:extLst>
        </c:ser>
        <c:ser>
          <c:idx val="3"/>
          <c:order val="3"/>
          <c:tx>
            <c:strRef>
              <c:f>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0.14000000000000001</c:v>
                </c:pt>
                <c:pt idx="2">
                  <c:v>#N/A</c:v>
                </c:pt>
                <c:pt idx="3">
                  <c:v>0.14000000000000001</c:v>
                </c:pt>
                <c:pt idx="4">
                  <c:v>#N/A</c:v>
                </c:pt>
                <c:pt idx="5">
                  <c:v>0.15</c:v>
                </c:pt>
                <c:pt idx="6">
                  <c:v>#N/A</c:v>
                </c:pt>
                <c:pt idx="7">
                  <c:v>0.13</c:v>
                </c:pt>
                <c:pt idx="8">
                  <c:v>#N/A</c:v>
                </c:pt>
                <c:pt idx="9">
                  <c:v>0.15</c:v>
                </c:pt>
              </c:numCache>
            </c:numRef>
          </c:val>
          <c:extLst>
            <c:ext xmlns:c16="http://schemas.microsoft.com/office/drawing/2014/chart" uri="{C3380CC4-5D6E-409C-BE32-E72D297353CC}">
              <c16:uniqueId val="{00000003-9E22-456C-BBF1-075C1EF4D7FA}"/>
            </c:ext>
          </c:extLst>
        </c:ser>
        <c:ser>
          <c:idx val="4"/>
          <c:order val="4"/>
          <c:tx>
            <c:strRef>
              <c:f>データシート!$A$31</c:f>
              <c:strCache>
                <c:ptCount val="1"/>
                <c:pt idx="0">
                  <c:v>交通事業会計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1.2</c:v>
                </c:pt>
                <c:pt idx="1">
                  <c:v>#N/A</c:v>
                </c:pt>
                <c:pt idx="2">
                  <c:v>0.66</c:v>
                </c:pt>
                <c:pt idx="3">
                  <c:v>#N/A</c:v>
                </c:pt>
                <c:pt idx="4">
                  <c:v>#N/A</c:v>
                </c:pt>
                <c:pt idx="5">
                  <c:v>0.5</c:v>
                </c:pt>
                <c:pt idx="6">
                  <c:v>#N/A</c:v>
                </c:pt>
                <c:pt idx="7">
                  <c:v>0.59</c:v>
                </c:pt>
                <c:pt idx="8">
                  <c:v>#N/A</c:v>
                </c:pt>
                <c:pt idx="9">
                  <c:v>0.6</c:v>
                </c:pt>
              </c:numCache>
            </c:numRef>
          </c:val>
          <c:extLst>
            <c:ext xmlns:c16="http://schemas.microsoft.com/office/drawing/2014/chart" uri="{C3380CC4-5D6E-409C-BE32-E72D297353CC}">
              <c16:uniqueId val="{00000004-9E22-456C-BBF1-075C1EF4D7FA}"/>
            </c:ext>
          </c:extLst>
        </c:ser>
        <c:ser>
          <c:idx val="5"/>
          <c:order val="5"/>
          <c:tx>
            <c:strRef>
              <c:f>データシート!$A$32</c:f>
              <c:strCache>
                <c:ptCount val="1"/>
                <c:pt idx="0">
                  <c:v>介護保険会計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1.1000000000000001</c:v>
                </c:pt>
                <c:pt idx="2">
                  <c:v>#N/A</c:v>
                </c:pt>
                <c:pt idx="3">
                  <c:v>0.69</c:v>
                </c:pt>
                <c:pt idx="4">
                  <c:v>#N/A</c:v>
                </c:pt>
                <c:pt idx="5">
                  <c:v>0.99</c:v>
                </c:pt>
                <c:pt idx="6">
                  <c:v>#N/A</c:v>
                </c:pt>
                <c:pt idx="7">
                  <c:v>0.94</c:v>
                </c:pt>
                <c:pt idx="8">
                  <c:v>#N/A</c:v>
                </c:pt>
                <c:pt idx="9">
                  <c:v>0.97</c:v>
                </c:pt>
              </c:numCache>
            </c:numRef>
          </c:val>
          <c:extLst>
            <c:ext xmlns:c16="http://schemas.microsoft.com/office/drawing/2014/chart" uri="{C3380CC4-5D6E-409C-BE32-E72D297353CC}">
              <c16:uniqueId val="{00000005-9E22-456C-BBF1-075C1EF4D7F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2.06</c:v>
                </c:pt>
                <c:pt idx="2">
                  <c:v>#N/A</c:v>
                </c:pt>
                <c:pt idx="3">
                  <c:v>1.75</c:v>
                </c:pt>
                <c:pt idx="4">
                  <c:v>#N/A</c:v>
                </c:pt>
                <c:pt idx="5">
                  <c:v>2.4</c:v>
                </c:pt>
                <c:pt idx="6">
                  <c:v>#N/A</c:v>
                </c:pt>
                <c:pt idx="7">
                  <c:v>2.93</c:v>
                </c:pt>
                <c:pt idx="8">
                  <c:v>#N/A</c:v>
                </c:pt>
                <c:pt idx="9">
                  <c:v>3.07</c:v>
                </c:pt>
              </c:numCache>
            </c:numRef>
          </c:val>
          <c:extLst>
            <c:ext xmlns:c16="http://schemas.microsoft.com/office/drawing/2014/chart" uri="{C3380CC4-5D6E-409C-BE32-E72D297353CC}">
              <c16:uniqueId val="{00000006-9E22-456C-BBF1-075C1EF4D7F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5.81</c:v>
                </c:pt>
                <c:pt idx="2">
                  <c:v>#N/A</c:v>
                </c:pt>
                <c:pt idx="3">
                  <c:v>6.21</c:v>
                </c:pt>
                <c:pt idx="4">
                  <c:v>#N/A</c:v>
                </c:pt>
                <c:pt idx="5">
                  <c:v>6.6</c:v>
                </c:pt>
                <c:pt idx="6">
                  <c:v>#N/A</c:v>
                </c:pt>
                <c:pt idx="7">
                  <c:v>5.77</c:v>
                </c:pt>
                <c:pt idx="8">
                  <c:v>#N/A</c:v>
                </c:pt>
                <c:pt idx="9">
                  <c:v>5.34</c:v>
                </c:pt>
              </c:numCache>
            </c:numRef>
          </c:val>
          <c:extLst>
            <c:ext xmlns:c16="http://schemas.microsoft.com/office/drawing/2014/chart" uri="{C3380CC4-5D6E-409C-BE32-E72D297353CC}">
              <c16:uniqueId val="{00000007-9E22-456C-BBF1-075C1EF4D7F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6.84</c:v>
                </c:pt>
                <c:pt idx="2">
                  <c:v>#N/A</c:v>
                </c:pt>
                <c:pt idx="3">
                  <c:v>7.19</c:v>
                </c:pt>
                <c:pt idx="4">
                  <c:v>#N/A</c:v>
                </c:pt>
                <c:pt idx="5">
                  <c:v>7.49</c:v>
                </c:pt>
                <c:pt idx="6">
                  <c:v>#N/A</c:v>
                </c:pt>
                <c:pt idx="7">
                  <c:v>7.4</c:v>
                </c:pt>
                <c:pt idx="8">
                  <c:v>#N/A</c:v>
                </c:pt>
                <c:pt idx="9">
                  <c:v>6.56</c:v>
                </c:pt>
              </c:numCache>
            </c:numRef>
          </c:val>
          <c:extLst>
            <c:ext xmlns:c16="http://schemas.microsoft.com/office/drawing/2014/chart" uri="{C3380CC4-5D6E-409C-BE32-E72D297353CC}">
              <c16:uniqueId val="{00000008-9E22-456C-BBF1-075C1EF4D7FA}"/>
            </c:ext>
          </c:extLst>
        </c:ser>
        <c:ser>
          <c:idx val="9"/>
          <c:order val="9"/>
          <c:tx>
            <c:strRef>
              <c:f>データシート!$A$36</c:f>
              <c:strCache>
                <c:ptCount val="1"/>
                <c:pt idx="0">
                  <c:v>国民健康保険会計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0.93</c:v>
                </c:pt>
                <c:pt idx="1">
                  <c:v>#N/A</c:v>
                </c:pt>
                <c:pt idx="2">
                  <c:v>1.27</c:v>
                </c:pt>
                <c:pt idx="3">
                  <c:v>#N/A</c:v>
                </c:pt>
                <c:pt idx="4">
                  <c:v>2.5499999999999998</c:v>
                </c:pt>
                <c:pt idx="5">
                  <c:v>#N/A</c:v>
                </c:pt>
                <c:pt idx="6">
                  <c:v>2.61</c:v>
                </c:pt>
                <c:pt idx="7">
                  <c:v>#N/A</c:v>
                </c:pt>
                <c:pt idx="8">
                  <c:v>1.26</c:v>
                </c:pt>
                <c:pt idx="9">
                  <c:v>#N/A</c:v>
                </c:pt>
              </c:numCache>
            </c:numRef>
          </c:val>
          <c:extLst>
            <c:ext xmlns:c16="http://schemas.microsoft.com/office/drawing/2014/chart" uri="{C3380CC4-5D6E-409C-BE32-E72D297353CC}">
              <c16:uniqueId val="{00000009-9E22-456C-BBF1-075C1EF4D7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26287</c:v>
                </c:pt>
                <c:pt idx="5">
                  <c:v>27078</c:v>
                </c:pt>
                <c:pt idx="8">
                  <c:v>26358</c:v>
                </c:pt>
                <c:pt idx="11">
                  <c:v>26942</c:v>
                </c:pt>
                <c:pt idx="14">
                  <c:v>26294</c:v>
                </c:pt>
              </c:numCache>
            </c:numRef>
          </c:val>
          <c:extLst>
            <c:ext xmlns:c16="http://schemas.microsoft.com/office/drawing/2014/chart" uri="{C3380CC4-5D6E-409C-BE32-E72D297353CC}">
              <c16:uniqueId val="{00000000-90D7-49F2-8BA4-5CF921663F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3</c:v>
                </c:pt>
                <c:pt idx="6">
                  <c:v>1</c:v>
                </c:pt>
                <c:pt idx="9">
                  <c:v>0</c:v>
                </c:pt>
                <c:pt idx="12">
                  <c:v>1</c:v>
                </c:pt>
              </c:numCache>
            </c:numRef>
          </c:val>
          <c:extLst>
            <c:ext xmlns:c16="http://schemas.microsoft.com/office/drawing/2014/chart" uri="{C3380CC4-5D6E-409C-BE32-E72D297353CC}">
              <c16:uniqueId val="{00000001-90D7-49F2-8BA4-5CF921663F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392</c:v>
                </c:pt>
                <c:pt idx="3">
                  <c:v>362</c:v>
                </c:pt>
                <c:pt idx="6">
                  <c:v>357</c:v>
                </c:pt>
                <c:pt idx="9">
                  <c:v>351</c:v>
                </c:pt>
                <c:pt idx="12">
                  <c:v>221</c:v>
                </c:pt>
              </c:numCache>
            </c:numRef>
          </c:val>
          <c:extLst>
            <c:ext xmlns:c16="http://schemas.microsoft.com/office/drawing/2014/chart" uri="{C3380CC4-5D6E-409C-BE32-E72D297353CC}">
              <c16:uniqueId val="{00000002-90D7-49F2-8BA4-5CF921663F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166</c:v>
                </c:pt>
                <c:pt idx="3">
                  <c:v>254</c:v>
                </c:pt>
                <c:pt idx="6">
                  <c:v>61</c:v>
                </c:pt>
                <c:pt idx="9">
                  <c:v>61</c:v>
                </c:pt>
                <c:pt idx="12">
                  <c:v>50</c:v>
                </c:pt>
              </c:numCache>
            </c:numRef>
          </c:val>
          <c:extLst>
            <c:ext xmlns:c16="http://schemas.microsoft.com/office/drawing/2014/chart" uri="{C3380CC4-5D6E-409C-BE32-E72D297353CC}">
              <c16:uniqueId val="{00000003-90D7-49F2-8BA4-5CF921663F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6866</c:v>
                </c:pt>
                <c:pt idx="3">
                  <c:v>6782</c:v>
                </c:pt>
                <c:pt idx="6">
                  <c:v>6647</c:v>
                </c:pt>
                <c:pt idx="9">
                  <c:v>6618</c:v>
                </c:pt>
                <c:pt idx="12">
                  <c:v>6418</c:v>
                </c:pt>
              </c:numCache>
            </c:numRef>
          </c:val>
          <c:extLst>
            <c:ext xmlns:c16="http://schemas.microsoft.com/office/drawing/2014/chart" uri="{C3380CC4-5D6E-409C-BE32-E72D297353CC}">
              <c16:uniqueId val="{00000004-90D7-49F2-8BA4-5CF921663F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333</c:v>
                </c:pt>
                <c:pt idx="3">
                  <c:v>667</c:v>
                </c:pt>
                <c:pt idx="6">
                  <c:v>1000</c:v>
                </c:pt>
                <c:pt idx="9">
                  <c:v>1333</c:v>
                </c:pt>
                <c:pt idx="12">
                  <c:v>1667</c:v>
                </c:pt>
              </c:numCache>
            </c:numRef>
          </c:val>
          <c:extLst>
            <c:ext xmlns:c16="http://schemas.microsoft.com/office/drawing/2014/chart" uri="{C3380CC4-5D6E-409C-BE32-E72D297353CC}">
              <c16:uniqueId val="{00000005-90D7-49F2-8BA4-5CF921663F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D7-49F2-8BA4-5CF921663F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32520</c:v>
                </c:pt>
                <c:pt idx="3">
                  <c:v>32131</c:v>
                </c:pt>
                <c:pt idx="6">
                  <c:v>31644</c:v>
                </c:pt>
                <c:pt idx="9">
                  <c:v>31481</c:v>
                </c:pt>
                <c:pt idx="12">
                  <c:v>30941</c:v>
                </c:pt>
              </c:numCache>
            </c:numRef>
          </c:val>
          <c:extLst>
            <c:ext xmlns:c16="http://schemas.microsoft.com/office/drawing/2014/chart" uri="{C3380CC4-5D6E-409C-BE32-E72D297353CC}">
              <c16:uniqueId val="{00000007-90D7-49F2-8BA4-5CF921663F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13991</c:v>
                </c:pt>
                <c:pt idx="2">
                  <c:v>#N/A</c:v>
                </c:pt>
                <c:pt idx="3">
                  <c:v>#N/A</c:v>
                </c:pt>
                <c:pt idx="4">
                  <c:v>13121</c:v>
                </c:pt>
                <c:pt idx="5">
                  <c:v>#N/A</c:v>
                </c:pt>
                <c:pt idx="6">
                  <c:v>#N/A</c:v>
                </c:pt>
                <c:pt idx="7">
                  <c:v>13352</c:v>
                </c:pt>
                <c:pt idx="8">
                  <c:v>#N/A</c:v>
                </c:pt>
                <c:pt idx="9">
                  <c:v>#N/A</c:v>
                </c:pt>
                <c:pt idx="10">
                  <c:v>12902</c:v>
                </c:pt>
                <c:pt idx="11">
                  <c:v>#N/A</c:v>
                </c:pt>
                <c:pt idx="12">
                  <c:v>#N/A</c:v>
                </c:pt>
                <c:pt idx="13">
                  <c:v>13004</c:v>
                </c:pt>
                <c:pt idx="14">
                  <c:v>#N/A</c:v>
                </c:pt>
              </c:numCache>
            </c:numRef>
          </c:val>
          <c:smooth val="0"/>
          <c:extLst>
            <c:ext xmlns:c16="http://schemas.microsoft.com/office/drawing/2014/chart" uri="{C3380CC4-5D6E-409C-BE32-E72D297353CC}">
              <c16:uniqueId val="{00000008-90D7-49F2-8BA4-5CF921663F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249404</c:v>
                </c:pt>
                <c:pt idx="5">
                  <c:v>262084</c:v>
                </c:pt>
                <c:pt idx="8">
                  <c:v>272313</c:v>
                </c:pt>
                <c:pt idx="11">
                  <c:v>297204</c:v>
                </c:pt>
                <c:pt idx="14">
                  <c:v>327057</c:v>
                </c:pt>
              </c:numCache>
            </c:numRef>
          </c:val>
          <c:extLst>
            <c:ext xmlns:c16="http://schemas.microsoft.com/office/drawing/2014/chart" uri="{C3380CC4-5D6E-409C-BE32-E72D297353CC}">
              <c16:uniqueId val="{00000000-5562-4ECD-9416-89042B1C85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27710</c:v>
                </c:pt>
                <c:pt idx="5">
                  <c:v>28119</c:v>
                </c:pt>
                <c:pt idx="8">
                  <c:v>28076</c:v>
                </c:pt>
                <c:pt idx="11">
                  <c:v>31125</c:v>
                </c:pt>
                <c:pt idx="14">
                  <c:v>32191</c:v>
                </c:pt>
              </c:numCache>
            </c:numRef>
          </c:val>
          <c:extLst>
            <c:ext xmlns:c16="http://schemas.microsoft.com/office/drawing/2014/chart" uri="{C3380CC4-5D6E-409C-BE32-E72D297353CC}">
              <c16:uniqueId val="{00000001-5562-4ECD-9416-89042B1C85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15435</c:v>
                </c:pt>
                <c:pt idx="5">
                  <c:v>15128</c:v>
                </c:pt>
                <c:pt idx="8">
                  <c:v>13385</c:v>
                </c:pt>
                <c:pt idx="11">
                  <c:v>17386</c:v>
                </c:pt>
                <c:pt idx="14">
                  <c:v>18732</c:v>
                </c:pt>
              </c:numCache>
            </c:numRef>
          </c:val>
          <c:extLst>
            <c:ext xmlns:c16="http://schemas.microsoft.com/office/drawing/2014/chart" uri="{C3380CC4-5D6E-409C-BE32-E72D297353CC}">
              <c16:uniqueId val="{00000002-5562-4ECD-9416-89042B1C85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62-4ECD-9416-89042B1C85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62-4ECD-9416-89042B1C85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62-4ECD-9416-89042B1C85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46290</c:v>
                </c:pt>
                <c:pt idx="3">
                  <c:v>44003</c:v>
                </c:pt>
                <c:pt idx="6">
                  <c:v>40682</c:v>
                </c:pt>
                <c:pt idx="9">
                  <c:v>42517</c:v>
                </c:pt>
                <c:pt idx="12">
                  <c:v>75498</c:v>
                </c:pt>
              </c:numCache>
            </c:numRef>
          </c:val>
          <c:extLst>
            <c:ext xmlns:c16="http://schemas.microsoft.com/office/drawing/2014/chart" uri="{C3380CC4-5D6E-409C-BE32-E72D297353CC}">
              <c16:uniqueId val="{00000006-5562-4ECD-9416-89042B1C85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533</c:v>
                </c:pt>
                <c:pt idx="3">
                  <c:v>229</c:v>
                </c:pt>
                <c:pt idx="6">
                  <c:v>150</c:v>
                </c:pt>
                <c:pt idx="9">
                  <c:v>70</c:v>
                </c:pt>
                <c:pt idx="12">
                  <c:v>3</c:v>
                </c:pt>
              </c:numCache>
            </c:numRef>
          </c:val>
          <c:extLst>
            <c:ext xmlns:c16="http://schemas.microsoft.com/office/drawing/2014/chart" uri="{C3380CC4-5D6E-409C-BE32-E72D297353CC}">
              <c16:uniqueId val="{00000007-5562-4ECD-9416-89042B1C85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79964</c:v>
                </c:pt>
                <c:pt idx="3">
                  <c:v>78990</c:v>
                </c:pt>
                <c:pt idx="6">
                  <c:v>78386</c:v>
                </c:pt>
                <c:pt idx="9">
                  <c:v>77061</c:v>
                </c:pt>
                <c:pt idx="12">
                  <c:v>73298</c:v>
                </c:pt>
              </c:numCache>
            </c:numRef>
          </c:val>
          <c:extLst>
            <c:ext xmlns:c16="http://schemas.microsoft.com/office/drawing/2014/chart" uri="{C3380CC4-5D6E-409C-BE32-E72D297353CC}">
              <c16:uniqueId val="{00000008-5562-4ECD-9416-89042B1C85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3283</c:v>
                </c:pt>
                <c:pt idx="3">
                  <c:v>2927</c:v>
                </c:pt>
                <c:pt idx="6">
                  <c:v>2568</c:v>
                </c:pt>
                <c:pt idx="9">
                  <c:v>2206</c:v>
                </c:pt>
                <c:pt idx="12">
                  <c:v>1902</c:v>
                </c:pt>
              </c:numCache>
            </c:numRef>
          </c:val>
          <c:extLst>
            <c:ext xmlns:c16="http://schemas.microsoft.com/office/drawing/2014/chart" uri="{C3380CC4-5D6E-409C-BE32-E72D297353CC}">
              <c16:uniqueId val="{00000009-5562-4ECD-9416-89042B1C85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333942</c:v>
                </c:pt>
                <c:pt idx="3">
                  <c:v>350443</c:v>
                </c:pt>
                <c:pt idx="6">
                  <c:v>366706</c:v>
                </c:pt>
                <c:pt idx="9">
                  <c:v>398565</c:v>
                </c:pt>
                <c:pt idx="12">
                  <c:v>443111</c:v>
                </c:pt>
              </c:numCache>
            </c:numRef>
          </c:val>
          <c:extLst>
            <c:ext xmlns:c16="http://schemas.microsoft.com/office/drawing/2014/chart" uri="{C3380CC4-5D6E-409C-BE32-E72D297353CC}">
              <c16:uniqueId val="{0000000A-5562-4ECD-9416-89042B1C85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171463</c:v>
                </c:pt>
                <c:pt idx="2">
                  <c:v>#N/A</c:v>
                </c:pt>
                <c:pt idx="3">
                  <c:v>#N/A</c:v>
                </c:pt>
                <c:pt idx="4">
                  <c:v>171262</c:v>
                </c:pt>
                <c:pt idx="5">
                  <c:v>#N/A</c:v>
                </c:pt>
                <c:pt idx="6">
                  <c:v>#N/A</c:v>
                </c:pt>
                <c:pt idx="7">
                  <c:v>174718</c:v>
                </c:pt>
                <c:pt idx="8">
                  <c:v>#N/A</c:v>
                </c:pt>
                <c:pt idx="9">
                  <c:v>#N/A</c:v>
                </c:pt>
                <c:pt idx="10">
                  <c:v>174704</c:v>
                </c:pt>
                <c:pt idx="11">
                  <c:v>#N/A</c:v>
                </c:pt>
                <c:pt idx="12">
                  <c:v>#N/A</c:v>
                </c:pt>
                <c:pt idx="13">
                  <c:v>215831</c:v>
                </c:pt>
                <c:pt idx="14">
                  <c:v>#N/A</c:v>
                </c:pt>
              </c:numCache>
            </c:numRef>
          </c:val>
          <c:smooth val="0"/>
          <c:extLst>
            <c:ext xmlns:c16="http://schemas.microsoft.com/office/drawing/2014/chart" uri="{C3380CC4-5D6E-409C-BE32-E72D297353CC}">
              <c16:uniqueId val="{0000000B-5562-4ECD-9416-89042B1C85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10075</c:v>
                </c:pt>
                <c:pt idx="1">
                  <c:v>7090</c:v>
                </c:pt>
                <c:pt idx="2">
                  <c:v>4775</c:v>
                </c:pt>
              </c:numCache>
            </c:numRef>
          </c:val>
          <c:extLst>
            <c:ext xmlns:c16="http://schemas.microsoft.com/office/drawing/2014/chart" uri="{C3380CC4-5D6E-409C-BE32-E72D297353CC}">
              <c16:uniqueId val="{00000000-ABAE-49F0-BBB4-00AAC47629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687</c:v>
                </c:pt>
                <c:pt idx="1">
                  <c:v>5387</c:v>
                </c:pt>
                <c:pt idx="2">
                  <c:v>5387</c:v>
                </c:pt>
              </c:numCache>
            </c:numRef>
          </c:val>
          <c:extLst>
            <c:ext xmlns:c16="http://schemas.microsoft.com/office/drawing/2014/chart" uri="{C3380CC4-5D6E-409C-BE32-E72D297353CC}">
              <c16:uniqueId val="{00000001-ABAE-49F0-BBB4-00AAC47629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2799</c:v>
                </c:pt>
                <c:pt idx="1">
                  <c:v>4618</c:v>
                </c:pt>
                <c:pt idx="2">
                  <c:v>8638</c:v>
                </c:pt>
              </c:numCache>
            </c:numRef>
          </c:val>
          <c:extLst>
            <c:ext xmlns:c16="http://schemas.microsoft.com/office/drawing/2014/chart" uri="{C3380CC4-5D6E-409C-BE32-E72D297353CC}">
              <c16:uniqueId val="{00000002-ABAE-49F0-BBB4-00AAC47629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{279AB21E-7A80-442A-86F7-4D992DEC0941}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989-4182-B3D9-3D39010A19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{A295870E-D5B0-4A78-A412-A973F0B6D71E}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89-4182-B3D9-3D39010A19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{1FE1BF70-8B86-4670-9B94-D688381C356A}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89-4182-B3D9-3D39010A19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{3D12D352-8065-4E71-A688-A7298DDCF0F6}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89-4182-B3D9-3D39010A19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{B4818B52-F437-4C58-86E6-2B22568C8984}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89-4182-B3D9-3D39010A19B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{F091FB39-538B-4A35-9340-36BBE1D8CA3D}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989-4182-B3D9-3D39010A19B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{697B3887-FAB4-49A9-8831-42D5DD33E52E}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989-4182-B3D9-3D39010A19B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{D87DE5B9-A541-42D0-8DE7-98FDB9D0257C}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989-4182-B3D9-3D39010A19B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{AAA1D86F-4658-4CB5-BE2B-E7E6348A62E4}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989-4182-B3D9-3D39010A19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56.4</c:v>
                </c:pt>
                <c:pt idx="24">
                  <c:v>56.8</c:v>
                </c:pt>
                <c:pt idx="32">
                  <c:v>59.9</c:v>
                </c:pt>
              </c:numCache>
            </c:numRef>
          </c:xVal>
          <c:yVal>
            <c:numRef>
              <c:f>公会計指標分析・財政指標組合せ分析表!$BP$51:$DC$51</c:f>
              <c:numCache>
                <c:formatCode>#,##0.0;"▲ "#,##0.0</c:formatCode>
                <c:ptCount val="40"/>
                <c:pt idx="16">
                  <c:v>125.5</c:v>
                </c:pt>
                <c:pt idx="24">
                  <c:v>124</c:v>
                </c:pt>
                <c:pt idx="32">
                  <c:v>127.8</c:v>
                </c:pt>
              </c:numCache>
            </c:numRef>
          </c:yVal>
          <c:smooth val="0"/>
          <c:extLst>
            <c:ext xmlns:c16="http://schemas.microsoft.com/office/drawing/2014/chart" uri="{C3380CC4-5D6E-409C-BE32-E72D297353CC}">
              <c16:uniqueId val="{00000009-2989-4182-B3D9-3D39010A19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{4552519B-C527-4242-BC71-7A12D9E66F59}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989-4182-B3D9-3D39010A19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{6095C16E-BC43-4D0D-87C9-481D43CE12C5}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89-4182-B3D9-3D39010A19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{3B3CEAB8-84E0-4402-BFD5-E6B89094834D}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89-4182-B3D9-3D39010A19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{02E7AF61-5960-476B-ACBB-023625FCFD26}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89-4182-B3D9-3D39010A19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{60C745AE-CAA9-4D45-BBF3-85FAA5053C98}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89-4182-B3D9-3D39010A19B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{11C80DD3-AE37-402F-AA0E-DF7F112B3273}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989-4182-B3D9-3D39010A19B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{04857583-3511-4C62-AC4F-D27D33F83C69}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989-4182-B3D9-3D39010A19B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{D90B0167-4DED-4C2B-B4C3-DDB798C63BBD}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989-4182-B3D9-3D39010A19B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{05EE7A6D-51A7-4B42-BAB9-05E4D8FCFD6E}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989-4182-B3D9-3D39010A19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59.4</c:v>
                </c:pt>
                <c:pt idx="24">
                  <c:v>61</c:v>
                </c:pt>
                <c:pt idx="32">
                  <c:v>62</c:v>
                </c:pt>
              </c:numCache>
            </c:numRef>
          </c:xVal>
          <c:yVal>
            <c:numRef>
              <c:f>公会計指標分析・財政指標組合せ分析表!$BP$55:$DC$55</c:f>
              <c:numCache>
                <c:formatCode>#,##0.0;"▲ "#,##0.0</c:formatCode>
                <c:ptCount val="40"/>
                <c:pt idx="16">
                  <c:v>124.2</c:v>
                </c:pt>
                <c:pt idx="24">
                  <c:v>115.7</c:v>
                </c:pt>
                <c:pt idx="32">
                  <c:v>106</c:v>
                </c:pt>
              </c:numCache>
            </c:numRef>
          </c:yVal>
          <c:smooth val="0"/>
          <c:extLst>
            <c:ext xmlns:c16="http://schemas.microsoft.com/office/drawing/2014/chart" uri="{C3380CC4-5D6E-409C-BE32-E72D297353CC}">
              <c16:uniqueId val="{00000013-2989-4182-B3D9-3D39010A19BA}"/>
            </c:ext>
          </c:extLst>
        </c:ser>
        <c:dLbls>
          <c:showLegendKey val="0"/>
          <c:showVal val="1"/>
          <c:showCatName val="0"/>
          <c:showSerName val="0"/>
          <c:showPercent val="0"/>
          <c:showBubbleSize val="0"/>
        </c:dLbls>
        <c:axId val="46179840"/>
        <c:axId val="46181760"/>
      </c:scatterChart>
      <c:valAx>
        <c:axId val="46179840"/>
        <c:scaling>
          <c:orientation val="minMax"/>
          <c:max val="62.5"/>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2"/>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{8F1D1685-FAE4-4352-9A9B-C37774C072E4}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438-45BE-901B-B0F4AB9C22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{7DF10B6D-C90B-497C-84B7-65E2B7D7AE27}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38-45BE-901B-B0F4AB9C22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{A12322EC-151F-4F35-8D63-39497FF3B605}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38-45BE-901B-B0F4AB9C22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{5BC337A2-A6FC-4418-9A01-B2340FCAB140}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38-45BE-901B-B0F4AB9C22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{390212E0-65D0-4B76-8E4B-396A2527F819}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38-45BE-901B-B0F4AB9C22F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{7DF28EAE-D4A7-47C0-80BE-4B73FBB8519B}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438-45BE-901B-B0F4AB9C22F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{C417643F-6765-4B09-9A2D-26FA97B54171}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438-45BE-901B-B0F4AB9C22F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{9B1195AF-D243-422F-88EE-34CD298AEA80}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438-45BE-901B-B0F4AB9C22F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{BDDC395F-3FCF-4FB6-B0E1-383A023EF37D}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438-45BE-901B-B0F4AB9C22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9.9</c:v>
                </c:pt>
                <c:pt idx="16">
                  <c:v>9.6</c:v>
                </c:pt>
                <c:pt idx="24">
                  <c:v>9.3000000000000007</c:v>
                </c:pt>
                <c:pt idx="32">
                  <c:v>8.8000000000000007</c:v>
                </c:pt>
              </c:numCache>
            </c:numRef>
          </c:xVal>
          <c:yVal>
            <c:numRef>
              <c:f>公会計指標分析・財政指標組合せ分析表!$BP$73:$DC$73</c:f>
              <c:numCache>
                <c:formatCode>#,##0.0;"▲ "#,##0.0</c:formatCode>
                <c:ptCount val="40"/>
                <c:pt idx="0">
                  <c:v>122.5</c:v>
                </c:pt>
                <c:pt idx="8">
                  <c:v>122.4</c:v>
                </c:pt>
                <c:pt idx="16">
                  <c:v>125.5</c:v>
                </c:pt>
                <c:pt idx="24">
                  <c:v>124</c:v>
                </c:pt>
                <c:pt idx="32">
                  <c:v>127.8</c:v>
                </c:pt>
              </c:numCache>
            </c:numRef>
          </c:yVal>
          <c:smooth val="0"/>
          <c:extLst>
            <c:ext xmlns:c16="http://schemas.microsoft.com/office/drawing/2014/chart" uri="{C3380CC4-5D6E-409C-BE32-E72D297353CC}">
              <c16:uniqueId val="{00000009-3438-45BE-901B-B0F4AB9C22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{3013A115-B3AF-4B7B-B5C0-B6C2707E5297}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438-45BE-901B-B0F4AB9C22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{CDA0E194-95FF-4D40-BE9A-8CF14DE1A41E}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38-45BE-901B-B0F4AB9C22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{DF9EF948-C47F-4F59-87F4-310E9D9DC294}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38-45BE-901B-B0F4AB9C22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{B8863A90-CAE1-4134-BF1F-F2A95BD4858B}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38-45BE-901B-B0F4AB9C22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{320ACC59-4032-4E34-8DAC-B0B3A1E38460}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38-45BE-901B-B0F4AB9C22F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{4F9BD893-8646-474B-9DAD-875E255B60BC}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438-45BE-901B-B0F4AB9C22F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{146AC9FF-475F-40D4-A1D8-7DCCA980BF05}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438-45BE-901B-B0F4AB9C22F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{CAF5A1F4-ACB5-432B-9311-4A872B90027A}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438-45BE-901B-B0F4AB9C22F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{224D994A-BDE2-4349-8798-5916ADEA9E26}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438-45BE-901B-B0F4AB9C22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c:ext xmlns:c16="http://schemas.microsoft.com/office/drawing/2014/chart" uri="{C3380CC4-5D6E-409C-BE32-E72D297353CC}">
              <c16:uniqueId val="{00000013-3438-45BE-901B-B0F4AB9C22F8}"/>
            </c:ext>
          </c:extLst>
        </c:ser>
        <c:dLbls>
          <c:showLegendKey val="0"/>
          <c:showVal val="1"/>
          <c:showCatName val="0"/>
          <c:showSerName val="0"/>
          <c:showPercent val="0"/>
          <c:showBubbleSize val="0"/>
        </c:dLbls>
        <c:axId val="84219776"/>
        <c:axId val="84234240"/>
      </c:scatterChart>
      <c:valAx>
        <c:axId val="84219776"/>
        <c:scaling>
          <c:orientation val="minMax"/>
          <c:max val="11.4"/>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5"/>
          <c:min val="1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年度以降、投資的経費の抑制や繰上償還の推進等に取り組み、臨時財政対策債分を除く元利償還金が減少（平成</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49</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億円）しており、また、下水道会計をはじめとする公営企業債の元利償還金が減少したこともあり、実質公債費比率の分子は減少傾向にある。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12</a:t>
          </a:r>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年度以降、投資的経費の抑制等に取り組み、臨時財政対策債を除く市債残高が減少（平成</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24</a:t>
          </a:r>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13</a:t>
          </a:r>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億円）傾向にあったものの、</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熊本地震分の市債発行額の増</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によ</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り、</a:t>
          </a:r>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残高</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は増加傾向にある。平成</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年度においても熊本地震に伴う災害復旧等に係る地方債残高が増加したため、将来負担比率の分子が増となり、指標は、平成</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3.8</a:t>
          </a:r>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悪化</a:t>
          </a:r>
          <a:r>
            <a:rPr kumimoji="1" lang="ja-JP" altLang="ja-JP" sz="16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6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熊本県熊本市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熊本地震に係る復旧・復興事業への対応等の事業への活用により財政調整基金を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億円取り崩した一方、熊本県から配分された金額（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年熊本地震復興基金に積み立てたこと、新たな寄附金等（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億円）を熊本城復元整備基金にを積み立てたこと等により、基金全体としては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財政調整基金にあっては目標とする積立規模の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億円程度で現状維持、減債基金及びその他特定目的基金にあっては事業への活用により減少傾向を見込んでおり、基金全体としては、今後、減少傾向の予定。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年熊本地震による災害からの早期の復興を図ること（被災者への直接的な支援や防災対策等）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・熊本城復元整備基金：本市の貴重な歴史的文化遺産である熊本城の復元整備及び災害復旧並びにその過程の公開その他これらに関連する事業を実施すること（文化振興、災害対応）</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年熊本地震復興基金：熊本県平成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次補正予算において特別交付税措置された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億円等が原資）から創意工夫分として配分された金額を、本市においても基金化するために新たに積み立てたことによる増加（</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億円（皆増））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・熊本城復元整備基金：新たな寄附金等の積立てによる増加（</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年熊本地震による災害からの早期の復興を図るため、今後、計画的に取崩しを行う予定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熊本城復元整備基金：平成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年熊本地震により被災した熊本城の早期復旧及び復元を図るため、今後、計画的に取崩しを行う予定　</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熊本地震に係る復旧・復興事業への対応等の事業への活用による取崩し（▲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経済事情の変動に対応する備えや新たな災害の発生などの将来的に見込まれる財政需要に対処するため、一定額を確保しておく必要があると考えている。目標とする積立規模については、第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次行財政改革計画（平成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年度実施計画において、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億円程度と設定している。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・残高のうち、４７億円については、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熊本地震により起債した災害復旧事業債の償還のために積み立てたものであり、今後、償還期の到来に合わせて随時取り崩していく。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・その他、財政状況に応じた積立て及び取崩しを実施予定。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734,317
729,013
390.32
422,782,942
410,085,959
6,257,525
189,204,712
432,065,153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本市の公共施設整備は、高度経済成長期及び人口増加が著しかった昭和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年代を中心に庁舎、学校、市営住宅等を集中的に行っており、建築から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年以上経過し老朽化が進んでいる状況にある。このため、平成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月に「熊本市公共施設等総合管理計画」を策定し、資産総量の適正化など</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つの基本方針に基づき、公共施設マネジメントの推進に取り組むこととしている。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135013</xdr:rowOff>
    </xdr:from>
    <xdr:to>
      <xdr:col>23</xdr:col>
      <xdr:colOff>85090</xdr:colOff>
      <xdr:row>35</xdr:row>
      <xdr:rowOff>10734</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206240" y="4493653"/>
          <a:ext cx="127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14561</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258945" y="588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10734</xdr:rowOff>
    </xdr:from>
    <xdr:to>
      <xdr:col>23</xdr:col>
      <xdr:colOff>174625</xdr:colOff>
      <xdr:row>35</xdr:row>
      <xdr:rowOff>10734</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119245" y="58781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81690</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258945" y="427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135013</xdr:rowOff>
    </xdr:from>
    <xdr:to>
      <xdr:col>23</xdr:col>
      <xdr:colOff>174625</xdr:colOff>
      <xdr:row>26</xdr:row>
      <xdr:rowOff>135013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119245" y="44936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38147</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258945" y="4899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15270</xdr:rowOff>
    </xdr:from>
    <xdr:to>
      <xdr:col>23</xdr:col>
      <xdr:colOff>136525</xdr:colOff>
      <xdr:row>30</xdr:row>
      <xdr:rowOff>116870</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157345" y="50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118080</xdr:rowOff>
    </xdr:from>
    <xdr:to>
      <xdr:col>19</xdr:col>
      <xdr:colOff>187325</xdr:colOff>
      <xdr:row>31</xdr:row>
      <xdr:rowOff>48230</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537585" y="5147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86702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59720</xdr:rowOff>
    </xdr:from>
    <xdr:to>
      <xdr:col>23</xdr:col>
      <xdr:colOff>136525</xdr:colOff>
      <xdr:row>31</xdr:row>
      <xdr:rowOff>161320</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4157345" y="52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38147</xdr:rowOff>
    </xdr:from>
    <xdr:ext cx="405111" cy="259045"/>
    <xdr:sp macro="" textlink="">
      <xdr:nvSpPr>
        <xdr:cNvPr id="81" name="有形固定資産減価償却率該当値テキスト">
          <a:extLst>
            <a:ext uri="{FF2B5EF4-FFF2-40B4-BE49-F238E27FC236}">
              <a16:creationId xmlns:a16="http://schemas.microsoft.com/office/drawing/2014/main" id="{00000000-0008-0000-0000-000051000000}"/>
            </a:ext>
          </a:extLst>
        </xdr:cNvPr>
        <xdr:cNvSpPr txBox="1"/>
      </xdr:nvSpPr>
      <xdr:spPr>
        <a:xfrm>
          <a:off x="4258945" y="523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35530</xdr:rowOff>
    </xdr:from>
    <xdr:to>
      <xdr:col>19</xdr:col>
      <xdr:colOff>187325</xdr:colOff>
      <xdr:row>33</xdr:row>
      <xdr:rowOff>137130</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3537585" y="5567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110520</xdr:rowOff>
    </xdr:from>
    <xdr:to>
      <xdr:col>23</xdr:col>
      <xdr:colOff>85725</xdr:colOff>
      <xdr:row>33</xdr:row>
      <xdr:rowOff>86330</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flipV="1">
          <a:off x="3588385" y="5307360"/>
          <a:ext cx="619760" cy="31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76653</xdr:rowOff>
    </xdr:from>
    <xdr:to>
      <xdr:col>15</xdr:col>
      <xdr:colOff>187325</xdr:colOff>
      <xdr:row>34</xdr:row>
      <xdr:rowOff>6803</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2867025" y="56087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86330</xdr:rowOff>
    </xdr:from>
    <xdr:to>
      <xdr:col>19</xdr:col>
      <xdr:colOff>136525</xdr:colOff>
      <xdr:row>33</xdr:row>
      <xdr:rowOff>127453</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flipV="1">
          <a:off x="2917825" y="5618450"/>
          <a:ext cx="670560" cy="4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64757</xdr:rowOff>
    </xdr:from>
    <xdr:ext cx="405111" cy="259045"/>
    <xdr:sp macro="" textlink="">
      <xdr:nvSpPr>
        <xdr:cNvPr id="86" name="n_1aveValue有形固定資産減価償却率">
          <a:extLst>
            <a:ext uri="{FF2B5EF4-FFF2-40B4-BE49-F238E27FC236}">
              <a16:creationId xmlns:a16="http://schemas.microsoft.com/office/drawing/2014/main" id="{00000000-0008-0000-0000-000056000000}"/>
            </a:ext>
          </a:extLst>
        </xdr:cNvPr>
        <xdr:cNvSpPr txBox="1"/>
      </xdr:nvSpPr>
      <xdr:spPr>
        <a:xfrm>
          <a:off x="3395989" y="492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87" name="n_2aveValue有形固定資産減価償却率">
          <a:extLst>
            <a:ext uri="{FF2B5EF4-FFF2-40B4-BE49-F238E27FC236}">
              <a16:creationId xmlns:a16="http://schemas.microsoft.com/office/drawing/2014/main" id="{00000000-0008-0000-0000-000057000000}"/>
            </a:ext>
          </a:extLst>
        </xdr:cNvPr>
        <xdr:cNvSpPr txBox="1"/>
      </xdr:nvSpPr>
      <xdr:spPr>
        <a:xfrm>
          <a:off x="2738129" y="50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128257</xdr:rowOff>
    </xdr:from>
    <xdr:ext cx="405111" cy="259045"/>
    <xdr:sp macro="" textlink="">
      <xdr:nvSpPr>
        <xdr:cNvPr id="88" name="n_1mainValue有形固定資産減価償却率">
          <a:extLst>
            <a:ext uri="{FF2B5EF4-FFF2-40B4-BE49-F238E27FC236}">
              <a16:creationId xmlns:a16="http://schemas.microsoft.com/office/drawing/2014/main" id="{00000000-0008-0000-0000-000058000000}"/>
            </a:ext>
          </a:extLst>
        </xdr:cNvPr>
        <xdr:cNvSpPr txBox="1"/>
      </xdr:nvSpPr>
      <xdr:spPr>
        <a:xfrm>
          <a:off x="3395989" y="566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169380</xdr:rowOff>
    </xdr:from>
    <xdr:ext cx="405111" cy="259045"/>
    <xdr:sp macro="" textlink="">
      <xdr:nvSpPr>
        <xdr:cNvPr id="89" name="n_2mainValue有形固定資産減価償却率">
          <a:extLst>
            <a:ext uri="{FF2B5EF4-FFF2-40B4-BE49-F238E27FC236}">
              <a16:creationId xmlns:a16="http://schemas.microsoft.com/office/drawing/2014/main" id="{00000000-0008-0000-0000-000059000000}"/>
            </a:ext>
          </a:extLst>
        </xdr:cNvPr>
        <xdr:cNvSpPr txBox="1"/>
      </xdr:nvSpPr>
      <xdr:spPr>
        <a:xfrm>
          <a:off x="2738129" y="5701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熊本地震に伴う災害復旧事業により、地方債の現在高が増加していることで、将来負担額は増加傾向にあり、債務償還可能年数も類似団体と比べると長くなっている。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9645528" y="54050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95942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95942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95942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a:extLst>
            <a:ext uri="{FF2B5EF4-FFF2-40B4-BE49-F238E27FC236}">
              <a16:creationId xmlns:a16="http://schemas.microsoft.com/office/drawing/2014/main" id="{00000000-0008-0000-0000-000076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flipV="1">
          <a:off x="13027660" y="4678327"/>
          <a:ext cx="1269" cy="12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20" name="債務償還可能年数最小値テキスト">
          <a:extLst>
            <a:ext uri="{FF2B5EF4-FFF2-40B4-BE49-F238E27FC236}">
              <a16:creationId xmlns:a16="http://schemas.microsoft.com/office/drawing/2014/main" id="{00000000-0008-0000-0000-000078000000}"/>
            </a:ext>
          </a:extLst>
        </xdr:cNvPr>
        <xdr:cNvSpPr txBox="1"/>
      </xdr:nvSpPr>
      <xdr:spPr>
        <a:xfrm>
          <a:off x="13080365" y="59350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2963525" y="5931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22" name="債務償還可能年数最大値テキスト">
          <a:extLst>
            <a:ext uri="{FF2B5EF4-FFF2-40B4-BE49-F238E27FC236}">
              <a16:creationId xmlns:a16="http://schemas.microsoft.com/office/drawing/2014/main" id="{00000000-0008-0000-0000-00007A000000}"/>
            </a:ext>
          </a:extLst>
        </xdr:cNvPr>
        <xdr:cNvSpPr txBox="1"/>
      </xdr:nvSpPr>
      <xdr:spPr>
        <a:xfrm>
          <a:off x="13080365" y="445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2963525" y="4678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65563</xdr:rowOff>
    </xdr:from>
    <xdr:ext cx="405111" cy="259045"/>
    <xdr:sp macro="" textlink="">
      <xdr:nvSpPr>
        <xdr:cNvPr id="124" name="債務償還可能年数平均値テキスト">
          <a:extLst>
            <a:ext uri="{FF2B5EF4-FFF2-40B4-BE49-F238E27FC236}">
              <a16:creationId xmlns:a16="http://schemas.microsoft.com/office/drawing/2014/main" id="{00000000-0008-0000-0000-00007C000000}"/>
            </a:ext>
          </a:extLst>
        </xdr:cNvPr>
        <xdr:cNvSpPr txBox="1"/>
      </xdr:nvSpPr>
      <xdr:spPr>
        <a:xfrm>
          <a:off x="13080365" y="5262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5" name="フローチャート: 判断 124">
          <a:extLst>
            <a:ext uri="{FF2B5EF4-FFF2-40B4-BE49-F238E27FC236}">
              <a16:creationId xmlns:a16="http://schemas.microsoft.com/office/drawing/2014/main" id="{00000000-0008-0000-0000-00007D000000}"/>
            </a:ext>
          </a:extLst>
        </xdr:cNvPr>
        <xdr:cNvSpPr/>
      </xdr:nvSpPr>
      <xdr:spPr>
        <a:xfrm>
          <a:off x="13001625" y="5283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162630</xdr:rowOff>
    </xdr:from>
    <xdr:to>
      <xdr:col>76</xdr:col>
      <xdr:colOff>73025</xdr:colOff>
      <xdr:row>31</xdr:row>
      <xdr:rowOff>92780</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13001625" y="5191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14057</xdr:rowOff>
    </xdr:from>
    <xdr:ext cx="405111" cy="259045"/>
    <xdr:sp macro="" textlink="">
      <xdr:nvSpPr>
        <xdr:cNvPr id="132" name="債務償還可能年数該当値テキスト">
          <a:extLst>
            <a:ext uri="{FF2B5EF4-FFF2-40B4-BE49-F238E27FC236}">
              <a16:creationId xmlns:a16="http://schemas.microsoft.com/office/drawing/2014/main" id="{00000000-0008-0000-0000-000084000000}"/>
            </a:ext>
          </a:extLst>
        </xdr:cNvPr>
        <xdr:cNvSpPr txBox="1"/>
      </xdr:nvSpPr>
      <xdr:spPr>
        <a:xfrm>
          <a:off x="13080365" y="504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734,317
729,013
390.32
422,782,942
410,085,959
6,257,525
189,204,712
432,065,153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56606</xdr:rowOff>
    </xdr:from>
    <xdr:to>
      <xdr:col>24</xdr:col>
      <xdr:colOff>62865</xdr:colOff>
      <xdr:row>42</xdr:row>
      <xdr:rowOff>99060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086225" y="5756366"/>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102887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12496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99060</xdr:rowOff>
    </xdr:from>
    <xdr:to>
      <xdr:col>24</xdr:col>
      <xdr:colOff>152400</xdr:colOff>
      <xdr:row>42</xdr:row>
      <xdr:rowOff>99060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020820" y="713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3283</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124960" y="553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56606</xdr:rowOff>
    </xdr:from>
    <xdr:to>
      <xdr:col>24</xdr:col>
      <xdr:colOff>152400</xdr:colOff>
      <xdr:row>34</xdr:row>
      <xdr:rowOff>56606</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02082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51543</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124960" y="6254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03606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312160" y="643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40096</xdr:rowOff>
    </xdr:from>
    <xdr:to>
      <xdr:col>15</xdr:col>
      <xdr:colOff>101600</xdr:colOff>
      <xdr:row>39</xdr:row>
      <xdr:rowOff>141696</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5146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98878</xdr:rowOff>
    </xdr:from>
    <xdr:to>
      <xdr:col>24</xdr:col>
      <xdr:colOff>114300</xdr:colOff>
      <xdr:row>42</xdr:row>
      <xdr:rowOff>29028</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036060" y="6972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13805</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124960" y="6887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157662</xdr:rowOff>
    </xdr:from>
    <xdr:to>
      <xdr:col>20</xdr:col>
      <xdr:colOff>38100</xdr:colOff>
      <xdr:row>42</xdr:row>
      <xdr:rowOff>87812</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312160" y="70309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149678</xdr:rowOff>
    </xdr:from>
    <xdr:to>
      <xdr:col>24</xdr:col>
      <xdr:colOff>63500</xdr:colOff>
      <xdr:row>42</xdr:row>
      <xdr:rowOff>37012</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355340" y="7022918"/>
          <a:ext cx="731520" cy="5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48260</xdr:rowOff>
    </xdr:from>
    <xdr:to>
      <xdr:col>15</xdr:col>
      <xdr:colOff>101600</xdr:colOff>
      <xdr:row>42</xdr:row>
      <xdr:rowOff>149860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5146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37012</xdr:rowOff>
    </xdr:from>
    <xdr:to>
      <xdr:col>19</xdr:col>
      <xdr:colOff>177800</xdr:colOff>
      <xdr:row>42</xdr:row>
      <xdr:rowOff>99060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565400" y="7077892"/>
          <a:ext cx="78994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100-00004E000000}"/>
            </a:ext>
          </a:extLst>
        </xdr:cNvPr>
        <xdr:cNvSpPr txBox="1"/>
      </xdr:nvSpPr>
      <xdr:spPr>
        <a:xfrm>
          <a:off x="3170564"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158223</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100-00004F000000}"/>
            </a:ext>
          </a:extLst>
        </xdr:cNvPr>
        <xdr:cNvSpPr txBox="1"/>
      </xdr:nvSpPr>
      <xdr:spPr>
        <a:xfrm>
          <a:off x="2385704" y="636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78939</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100-000050000000}"/>
            </a:ext>
          </a:extLst>
        </xdr:cNvPr>
        <xdr:cNvSpPr txBox="1"/>
      </xdr:nvSpPr>
      <xdr:spPr>
        <a:xfrm>
          <a:off x="3170564" y="711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140987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100-000051000000}"/>
            </a:ext>
          </a:extLst>
        </xdr:cNvPr>
        <xdr:cNvSpPr txBox="1"/>
      </xdr:nvSpPr>
      <xdr:spPr>
        <a:xfrm>
          <a:off x="238570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100-000068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flipV="1">
          <a:off x="9219565" y="5625846"/>
          <a:ext cx="0" cy="142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6" name="【道路】&#10;一人当たり延長最小値テキスト">
          <a:extLst>
            <a:ext uri="{FF2B5EF4-FFF2-40B4-BE49-F238E27FC236}">
              <a16:creationId xmlns:a16="http://schemas.microsoft.com/office/drawing/2014/main" id="{00000000-0008-0000-0100-00006A000000}"/>
            </a:ext>
          </a:extLst>
        </xdr:cNvPr>
        <xdr:cNvSpPr txBox="1"/>
      </xdr:nvSpPr>
      <xdr:spPr>
        <a:xfrm>
          <a:off x="9258300" y="70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9154160" y="704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08" name="【道路】&#10;一人当たり延長最大値テキスト">
          <a:extLst>
            <a:ext uri="{FF2B5EF4-FFF2-40B4-BE49-F238E27FC236}">
              <a16:creationId xmlns:a16="http://schemas.microsoft.com/office/drawing/2014/main" id="{00000000-0008-0000-0100-00006C000000}"/>
            </a:ext>
          </a:extLst>
        </xdr:cNvPr>
        <xdr:cNvSpPr txBox="1"/>
      </xdr:nvSpPr>
      <xdr:spPr>
        <a:xfrm>
          <a:off x="9258300" y="54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9154160" y="562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67200</xdr:rowOff>
    </xdr:from>
    <xdr:ext cx="469744" cy="259045"/>
    <xdr:sp macro="" textlink="">
      <xdr:nvSpPr>
        <xdr:cNvPr id="110" name="【道路】&#10;一人当たり延長平均値テキスト">
          <a:extLst>
            <a:ext uri="{FF2B5EF4-FFF2-40B4-BE49-F238E27FC236}">
              <a16:creationId xmlns:a16="http://schemas.microsoft.com/office/drawing/2014/main" id="{00000000-0008-0000-0100-00006E000000}"/>
            </a:ext>
          </a:extLst>
        </xdr:cNvPr>
        <xdr:cNvSpPr txBox="1"/>
      </xdr:nvSpPr>
      <xdr:spPr>
        <a:xfrm>
          <a:off x="9258300" y="6605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9192260" y="662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8445500" y="6615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7670800" y="65789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115189</xdr:rowOff>
    </xdr:from>
    <xdr:to>
      <xdr:col>55</xdr:col>
      <xdr:colOff>50800</xdr:colOff>
      <xdr:row>38</xdr:row>
      <xdr:rowOff>45339</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9192260" y="63178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138066</xdr:rowOff>
    </xdr:from>
    <xdr:ext cx="469744" cy="259045"/>
    <xdr:sp macro="" textlink="">
      <xdr:nvSpPr>
        <xdr:cNvPr id="120" name="【道路】&#10;一人当たり延長該当値テキスト">
          <a:extLst>
            <a:ext uri="{FF2B5EF4-FFF2-40B4-BE49-F238E27FC236}">
              <a16:creationId xmlns:a16="http://schemas.microsoft.com/office/drawing/2014/main" id="{00000000-0008-0000-0100-000078000000}"/>
            </a:ext>
          </a:extLst>
        </xdr:cNvPr>
        <xdr:cNvSpPr txBox="1"/>
      </xdr:nvSpPr>
      <xdr:spPr>
        <a:xfrm>
          <a:off x="9258300" y="61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116205</xdr:rowOff>
    </xdr:from>
    <xdr:to>
      <xdr:col>50</xdr:col>
      <xdr:colOff>165100</xdr:colOff>
      <xdr:row>38</xdr:row>
      <xdr:rowOff>46355</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8445500" y="6318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165989</xdr:rowOff>
    </xdr:from>
    <xdr:to>
      <xdr:col>55</xdr:col>
      <xdr:colOff>0</xdr:colOff>
      <xdr:row>37</xdr:row>
      <xdr:rowOff>167005</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flipV="1">
          <a:off x="8496300" y="6368669"/>
          <a:ext cx="7239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119634</xdr:rowOff>
    </xdr:from>
    <xdr:to>
      <xdr:col>46</xdr:col>
      <xdr:colOff>38100</xdr:colOff>
      <xdr:row>38</xdr:row>
      <xdr:rowOff>49785</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7670800" y="6322314"/>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167005</xdr:rowOff>
    </xdr:from>
    <xdr:to>
      <xdr:col>50</xdr:col>
      <xdr:colOff>114300</xdr:colOff>
      <xdr:row>37</xdr:row>
      <xdr:rowOff>170434</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7713980" y="6369685"/>
          <a:ext cx="78232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170324</xdr:rowOff>
    </xdr:from>
    <xdr:ext cx="469744" cy="259045"/>
    <xdr:sp macro="" textlink="">
      <xdr:nvSpPr>
        <xdr:cNvPr id="125" name="n_1aveValue【道路】&#10;一人当たり延長">
          <a:extLst>
            <a:ext uri="{FF2B5EF4-FFF2-40B4-BE49-F238E27FC236}">
              <a16:creationId xmlns:a16="http://schemas.microsoft.com/office/drawing/2014/main" id="{00000000-0008-0000-0100-00007D000000}"/>
            </a:ext>
          </a:extLst>
        </xdr:cNvPr>
        <xdr:cNvSpPr txBox="1"/>
      </xdr:nvSpPr>
      <xdr:spPr>
        <a:xfrm>
          <a:off x="8271587" y="670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133748</xdr:rowOff>
    </xdr:from>
    <xdr:ext cx="469744" cy="259045"/>
    <xdr:sp macro="" textlink="">
      <xdr:nvSpPr>
        <xdr:cNvPr id="126" name="n_2aveValue【道路】&#10;一人当たり延長">
          <a:extLst>
            <a:ext uri="{FF2B5EF4-FFF2-40B4-BE49-F238E27FC236}">
              <a16:creationId xmlns:a16="http://schemas.microsoft.com/office/drawing/2014/main" id="{00000000-0008-0000-0100-00007E000000}"/>
            </a:ext>
          </a:extLst>
        </xdr:cNvPr>
        <xdr:cNvSpPr txBox="1"/>
      </xdr:nvSpPr>
      <xdr:spPr>
        <a:xfrm>
          <a:off x="7509587" y="66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62882</xdr:rowOff>
    </xdr:from>
    <xdr:ext cx="469744" cy="259045"/>
    <xdr:sp macro="" textlink="">
      <xdr:nvSpPr>
        <xdr:cNvPr id="127" name="n_1mainValue【道路】&#10;一人当たり延長">
          <a:extLst>
            <a:ext uri="{FF2B5EF4-FFF2-40B4-BE49-F238E27FC236}">
              <a16:creationId xmlns:a16="http://schemas.microsoft.com/office/drawing/2014/main" id="{00000000-0008-0000-0100-00007F000000}"/>
            </a:ext>
          </a:extLst>
        </xdr:cNvPr>
        <xdr:cNvSpPr txBox="1"/>
      </xdr:nvSpPr>
      <xdr:spPr>
        <a:xfrm>
          <a:off x="8271587" y="609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66311</xdr:rowOff>
    </xdr:from>
    <xdr:ext cx="469744" cy="259045"/>
    <xdr:sp macro="" textlink="">
      <xdr:nvSpPr>
        <xdr:cNvPr id="128" name="n_2mainValue【道路】&#10;一人当たり延長">
          <a:extLst>
            <a:ext uri="{FF2B5EF4-FFF2-40B4-BE49-F238E27FC236}">
              <a16:creationId xmlns:a16="http://schemas.microsoft.com/office/drawing/2014/main" id="{00000000-0008-0000-0100-000080000000}"/>
            </a:ext>
          </a:extLst>
        </xdr:cNvPr>
        <xdr:cNvSpPr txBox="1"/>
      </xdr:nvSpPr>
      <xdr:spPr>
        <a:xfrm>
          <a:off x="7509587" y="61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00000000-0008-0000-0100-000096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64008</xdr:rowOff>
    </xdr:from>
    <xdr:to>
      <xdr:col>24</xdr:col>
      <xdr:colOff>62865</xdr:colOff>
      <xdr:row>63</xdr:row>
      <xdr:rowOff>125730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flipV="1">
          <a:off x="4086225" y="9451848"/>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00000000-0008-0000-0100-000098000000}"/>
            </a:ext>
          </a:extLst>
        </xdr:cNvPr>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10685</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00000000-0008-0000-0100-00009A000000}"/>
            </a:ext>
          </a:extLst>
        </xdr:cNvPr>
        <xdr:cNvSpPr txBox="1"/>
      </xdr:nvSpPr>
      <xdr:spPr>
        <a:xfrm>
          <a:off x="4124960" y="923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64008</xdr:rowOff>
    </xdr:from>
    <xdr:to>
      <xdr:col>24</xdr:col>
      <xdr:colOff>152400</xdr:colOff>
      <xdr:row>56</xdr:row>
      <xdr:rowOff>64008</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4020820" y="9451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00000000-0008-0000-0100-00009C000000}"/>
            </a:ext>
          </a:extLst>
        </xdr:cNvPr>
        <xdr:cNvSpPr txBox="1"/>
      </xdr:nvSpPr>
      <xdr:spPr>
        <a:xfrm>
          <a:off x="4124960" y="9948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7" name="フローチャート: 判断 156">
          <a:extLst>
            <a:ext uri="{FF2B5EF4-FFF2-40B4-BE49-F238E27FC236}">
              <a16:creationId xmlns:a16="http://schemas.microsoft.com/office/drawing/2014/main" id="{00000000-0008-0000-0100-00009D000000}"/>
            </a:ext>
          </a:extLst>
        </xdr:cNvPr>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58" name="フローチャート: 判断 157">
          <a:extLst>
            <a:ext uri="{FF2B5EF4-FFF2-40B4-BE49-F238E27FC236}">
              <a16:creationId xmlns:a16="http://schemas.microsoft.com/office/drawing/2014/main" id="{00000000-0008-0000-0100-00009E000000}"/>
            </a:ext>
          </a:extLst>
        </xdr:cNvPr>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159" name="フローチャート: 判断 158">
          <a:extLst>
            <a:ext uri="{FF2B5EF4-FFF2-40B4-BE49-F238E27FC236}">
              <a16:creationId xmlns:a16="http://schemas.microsoft.com/office/drawing/2014/main" id="{00000000-0008-0000-0100-00009F000000}"/>
            </a:ext>
          </a:extLst>
        </xdr:cNvPr>
        <xdr:cNvSpPr/>
      </xdr:nvSpPr>
      <xdr:spPr>
        <a:xfrm>
          <a:off x="2514600" y="9983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152654</xdr:rowOff>
    </xdr:from>
    <xdr:to>
      <xdr:col>24</xdr:col>
      <xdr:colOff>114300</xdr:colOff>
      <xdr:row>58</xdr:row>
      <xdr:rowOff>82804</xdr:rowOff>
    </xdr:to>
    <xdr:sp macro="" textlink="">
      <xdr:nvSpPr>
        <xdr:cNvPr id="165" name="楕円 164">
          <a:extLst>
            <a:ext uri="{FF2B5EF4-FFF2-40B4-BE49-F238E27FC236}">
              <a16:creationId xmlns:a16="http://schemas.microsoft.com/office/drawing/2014/main" id="{00000000-0008-0000-0100-0000A5000000}"/>
            </a:ext>
          </a:extLst>
        </xdr:cNvPr>
        <xdr:cNvSpPr/>
      </xdr:nvSpPr>
      <xdr:spPr>
        <a:xfrm>
          <a:off x="4036060" y="97081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4081</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00000000-0008-0000-0100-0000A6000000}"/>
            </a:ext>
          </a:extLst>
        </xdr:cNvPr>
        <xdr:cNvSpPr txBox="1"/>
      </xdr:nvSpPr>
      <xdr:spPr>
        <a:xfrm>
          <a:off x="4124960" y="955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45212</xdr:rowOff>
    </xdr:from>
    <xdr:to>
      <xdr:col>20</xdr:col>
      <xdr:colOff>38100</xdr:colOff>
      <xdr:row>58</xdr:row>
      <xdr:rowOff>146812</xdr:rowOff>
    </xdr:to>
    <xdr:sp macro="" textlink="">
      <xdr:nvSpPr>
        <xdr:cNvPr id="167" name="楕円 166">
          <a:extLst>
            <a:ext uri="{FF2B5EF4-FFF2-40B4-BE49-F238E27FC236}">
              <a16:creationId xmlns:a16="http://schemas.microsoft.com/office/drawing/2014/main" id="{00000000-0008-0000-0100-0000A7000000}"/>
            </a:ext>
          </a:extLst>
        </xdr:cNvPr>
        <xdr:cNvSpPr/>
      </xdr:nvSpPr>
      <xdr:spPr>
        <a:xfrm>
          <a:off x="3312160" y="97683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32004</xdr:rowOff>
    </xdr:from>
    <xdr:to>
      <xdr:col>24</xdr:col>
      <xdr:colOff>63500</xdr:colOff>
      <xdr:row>58</xdr:row>
      <xdr:rowOff>96012</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3355340" y="9755124"/>
          <a:ext cx="73152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104648</xdr:rowOff>
    </xdr:from>
    <xdr:to>
      <xdr:col>15</xdr:col>
      <xdr:colOff>101600</xdr:colOff>
      <xdr:row>59</xdr:row>
      <xdr:rowOff>34798</xdr:rowOff>
    </xdr:to>
    <xdr:sp macro="" textlink="">
      <xdr:nvSpPr>
        <xdr:cNvPr id="169" name="楕円 168">
          <a:extLst>
            <a:ext uri="{FF2B5EF4-FFF2-40B4-BE49-F238E27FC236}">
              <a16:creationId xmlns:a16="http://schemas.microsoft.com/office/drawing/2014/main" id="{00000000-0008-0000-0100-0000A9000000}"/>
            </a:ext>
          </a:extLst>
        </xdr:cNvPr>
        <xdr:cNvSpPr/>
      </xdr:nvSpPr>
      <xdr:spPr>
        <a:xfrm>
          <a:off x="2514600" y="98277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96012</xdr:rowOff>
    </xdr:from>
    <xdr:to>
      <xdr:col>19</xdr:col>
      <xdr:colOff>177800</xdr:colOff>
      <xdr:row>58</xdr:row>
      <xdr:rowOff>155448</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2565400" y="9819132"/>
          <a:ext cx="78994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00000000-0008-0000-0100-0000AB000000}"/>
            </a:ext>
          </a:extLst>
        </xdr:cNvPr>
        <xdr:cNvSpPr txBox="1"/>
      </xdr:nvSpPr>
      <xdr:spPr>
        <a:xfrm>
          <a:off x="317056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14495</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00000000-0008-0000-0100-0000AC000000}"/>
            </a:ext>
          </a:extLst>
        </xdr:cNvPr>
        <xdr:cNvSpPr txBox="1"/>
      </xdr:nvSpPr>
      <xdr:spPr>
        <a:xfrm>
          <a:off x="238570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163339</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00000000-0008-0000-0100-0000AD000000}"/>
            </a:ext>
          </a:extLst>
        </xdr:cNvPr>
        <xdr:cNvSpPr txBox="1"/>
      </xdr:nvSpPr>
      <xdr:spPr>
        <a:xfrm>
          <a:off x="3170564" y="955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51325</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2385704" y="960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00000000-0008-0000-0100-0000C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117032</xdr:rowOff>
    </xdr:from>
    <xdr:to>
      <xdr:col>54</xdr:col>
      <xdr:colOff>189865</xdr:colOff>
      <xdr:row>63</xdr:row>
      <xdr:rowOff>110863</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flipV="1">
          <a:off x="9219565" y="9504872"/>
          <a:ext cx="0" cy="116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114690</xdr:rowOff>
    </xdr:from>
    <xdr:ext cx="534377" cy="259045"/>
    <xdr:sp macro="" textlink="">
      <xdr:nvSpPr>
        <xdr:cNvPr id="199" name="【橋りょう・トンネル】&#10;一人当たり有形固定資産（償却資産）額最小値テキスト">
          <a:extLst>
            <a:ext uri="{FF2B5EF4-FFF2-40B4-BE49-F238E27FC236}">
              <a16:creationId xmlns:a16="http://schemas.microsoft.com/office/drawing/2014/main" id="{00000000-0008-0000-0100-0000C7000000}"/>
            </a:ext>
          </a:extLst>
        </xdr:cNvPr>
        <xdr:cNvSpPr txBox="1"/>
      </xdr:nvSpPr>
      <xdr:spPr>
        <a:xfrm>
          <a:off x="9258300" y="106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110863</xdr:rowOff>
    </xdr:from>
    <xdr:to>
      <xdr:col>55</xdr:col>
      <xdr:colOff>88900</xdr:colOff>
      <xdr:row>63</xdr:row>
      <xdr:rowOff>110863</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9154160" y="10672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63709</xdr:rowOff>
    </xdr:from>
    <xdr:ext cx="599010" cy="259045"/>
    <xdr:sp macro="" textlink="">
      <xdr:nvSpPr>
        <xdr:cNvPr id="201" name="【橋りょう・トンネル】&#10;一人当たり有形固定資産（償却資産）額最大値テキスト">
          <a:extLst>
            <a:ext uri="{FF2B5EF4-FFF2-40B4-BE49-F238E27FC236}">
              <a16:creationId xmlns:a16="http://schemas.microsoft.com/office/drawing/2014/main" id="{00000000-0008-0000-0100-0000C9000000}"/>
            </a:ext>
          </a:extLst>
        </xdr:cNvPr>
        <xdr:cNvSpPr txBox="1"/>
      </xdr:nvSpPr>
      <xdr:spPr>
        <a:xfrm>
          <a:off x="9258300" y="9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117032</xdr:rowOff>
    </xdr:from>
    <xdr:to>
      <xdr:col>55</xdr:col>
      <xdr:colOff>88900</xdr:colOff>
      <xdr:row>56</xdr:row>
      <xdr:rowOff>117032</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9154160" y="9504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128824</xdr:rowOff>
    </xdr:from>
    <xdr:ext cx="599010" cy="259045"/>
    <xdr:sp macro="" textlink="">
      <xdr:nvSpPr>
        <xdr:cNvPr id="203" name="【橋りょう・トンネル】&#10;一人当たり有形固定資産（償却資産）額平均値テキスト">
          <a:extLst>
            <a:ext uri="{FF2B5EF4-FFF2-40B4-BE49-F238E27FC236}">
              <a16:creationId xmlns:a16="http://schemas.microsoft.com/office/drawing/2014/main" id="{00000000-0008-0000-0100-0000CB000000}"/>
            </a:ext>
          </a:extLst>
        </xdr:cNvPr>
        <xdr:cNvSpPr txBox="1"/>
      </xdr:nvSpPr>
      <xdr:spPr>
        <a:xfrm>
          <a:off x="9258300" y="1018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105947</xdr:rowOff>
    </xdr:from>
    <xdr:to>
      <xdr:col>55</xdr:col>
      <xdr:colOff>50800</xdr:colOff>
      <xdr:row>62</xdr:row>
      <xdr:rowOff>36097</xdr:rowOff>
    </xdr:to>
    <xdr:sp macro="" textlink="">
      <xdr:nvSpPr>
        <xdr:cNvPr id="204" name="フローチャート: 判断 203">
          <a:extLst>
            <a:ext uri="{FF2B5EF4-FFF2-40B4-BE49-F238E27FC236}">
              <a16:creationId xmlns:a16="http://schemas.microsoft.com/office/drawing/2014/main" id="{00000000-0008-0000-0100-0000CC000000}"/>
            </a:ext>
          </a:extLst>
        </xdr:cNvPr>
        <xdr:cNvSpPr/>
      </xdr:nvSpPr>
      <xdr:spPr>
        <a:xfrm>
          <a:off x="9192260" y="10331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66220</xdr:rowOff>
    </xdr:from>
    <xdr:to>
      <xdr:col>50</xdr:col>
      <xdr:colOff>165100</xdr:colOff>
      <xdr:row>61</xdr:row>
      <xdr:rowOff>167820</xdr:rowOff>
    </xdr:to>
    <xdr:sp macro="" textlink="">
      <xdr:nvSpPr>
        <xdr:cNvPr id="205" name="フローチャート: 判断 204">
          <a:extLst>
            <a:ext uri="{FF2B5EF4-FFF2-40B4-BE49-F238E27FC236}">
              <a16:creationId xmlns:a16="http://schemas.microsoft.com/office/drawing/2014/main" id="{00000000-0008-0000-0100-0000CD000000}"/>
            </a:ext>
          </a:extLst>
        </xdr:cNvPr>
        <xdr:cNvSpPr/>
      </xdr:nvSpPr>
      <xdr:spPr>
        <a:xfrm>
          <a:off x="8445500" y="102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78846</xdr:rowOff>
    </xdr:from>
    <xdr:to>
      <xdr:col>46</xdr:col>
      <xdr:colOff>38100</xdr:colOff>
      <xdr:row>62</xdr:row>
      <xdr:rowOff>8996</xdr:rowOff>
    </xdr:to>
    <xdr:sp macro="" textlink="">
      <xdr:nvSpPr>
        <xdr:cNvPr id="206" name="フローチャート: 判断 205">
          <a:extLst>
            <a:ext uri="{FF2B5EF4-FFF2-40B4-BE49-F238E27FC236}">
              <a16:creationId xmlns:a16="http://schemas.microsoft.com/office/drawing/2014/main" id="{00000000-0008-0000-0100-0000CE000000}"/>
            </a:ext>
          </a:extLst>
        </xdr:cNvPr>
        <xdr:cNvSpPr/>
      </xdr:nvSpPr>
      <xdr:spPr>
        <a:xfrm>
          <a:off x="7670800" y="10304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166035</xdr:rowOff>
    </xdr:from>
    <xdr:to>
      <xdr:col>55</xdr:col>
      <xdr:colOff>50800</xdr:colOff>
      <xdr:row>63</xdr:row>
      <xdr:rowOff>96185</xdr:rowOff>
    </xdr:to>
    <xdr:sp macro="" textlink="">
      <xdr:nvSpPr>
        <xdr:cNvPr id="212" name="楕円 211">
          <a:extLst>
            <a:ext uri="{FF2B5EF4-FFF2-40B4-BE49-F238E27FC236}">
              <a16:creationId xmlns:a16="http://schemas.microsoft.com/office/drawing/2014/main" id="{00000000-0008-0000-0100-0000D4000000}"/>
            </a:ext>
          </a:extLst>
        </xdr:cNvPr>
        <xdr:cNvSpPr/>
      </xdr:nvSpPr>
      <xdr:spPr>
        <a:xfrm>
          <a:off x="9192260" y="105597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80962</xdr:rowOff>
    </xdr:from>
    <xdr:ext cx="534377" cy="259045"/>
    <xdr:sp macro="" textlink="">
      <xdr:nvSpPr>
        <xdr:cNvPr id="213" name="【橋りょう・トンネル】&#10;一人当たり有形固定資産（償却資産）額該当値テキスト">
          <a:extLst>
            <a:ext uri="{FF2B5EF4-FFF2-40B4-BE49-F238E27FC236}">
              <a16:creationId xmlns:a16="http://schemas.microsoft.com/office/drawing/2014/main" id="{00000000-0008-0000-0100-0000D5000000}"/>
            </a:ext>
          </a:extLst>
        </xdr:cNvPr>
        <xdr:cNvSpPr txBox="1"/>
      </xdr:nvSpPr>
      <xdr:spPr>
        <a:xfrm>
          <a:off x="9258300" y="1047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165905</xdr:rowOff>
    </xdr:from>
    <xdr:to>
      <xdr:col>50</xdr:col>
      <xdr:colOff>165100</xdr:colOff>
      <xdr:row>63</xdr:row>
      <xdr:rowOff>96055</xdr:rowOff>
    </xdr:to>
    <xdr:sp macro="" textlink="">
      <xdr:nvSpPr>
        <xdr:cNvPr id="214" name="楕円 213">
          <a:extLst>
            <a:ext uri="{FF2B5EF4-FFF2-40B4-BE49-F238E27FC236}">
              <a16:creationId xmlns:a16="http://schemas.microsoft.com/office/drawing/2014/main" id="{00000000-0008-0000-0100-0000D6000000}"/>
            </a:ext>
          </a:extLst>
        </xdr:cNvPr>
        <xdr:cNvSpPr/>
      </xdr:nvSpPr>
      <xdr:spPr>
        <a:xfrm>
          <a:off x="8445500" y="10559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45255</xdr:rowOff>
    </xdr:from>
    <xdr:to>
      <xdr:col>55</xdr:col>
      <xdr:colOff>0</xdr:colOff>
      <xdr:row>63</xdr:row>
      <xdr:rowOff>45385</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8496300" y="10606575"/>
          <a:ext cx="7239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166343</xdr:rowOff>
    </xdr:from>
    <xdr:to>
      <xdr:col>46</xdr:col>
      <xdr:colOff>38100</xdr:colOff>
      <xdr:row>63</xdr:row>
      <xdr:rowOff>96493</xdr:rowOff>
    </xdr:to>
    <xdr:sp macro="" textlink="">
      <xdr:nvSpPr>
        <xdr:cNvPr id="216" name="楕円 215">
          <a:extLst>
            <a:ext uri="{FF2B5EF4-FFF2-40B4-BE49-F238E27FC236}">
              <a16:creationId xmlns:a16="http://schemas.microsoft.com/office/drawing/2014/main" id="{00000000-0008-0000-0100-0000D8000000}"/>
            </a:ext>
          </a:extLst>
        </xdr:cNvPr>
        <xdr:cNvSpPr/>
      </xdr:nvSpPr>
      <xdr:spPr>
        <a:xfrm>
          <a:off x="7670800" y="105600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45255</xdr:rowOff>
    </xdr:from>
    <xdr:to>
      <xdr:col>50</xdr:col>
      <xdr:colOff>114300</xdr:colOff>
      <xdr:row>63</xdr:row>
      <xdr:rowOff>45693</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flipV="1">
          <a:off x="7713980" y="10606575"/>
          <a:ext cx="78232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12897</xdr:rowOff>
    </xdr:from>
    <xdr:ext cx="599010" cy="259045"/>
    <xdr:sp macro="" textlink="">
      <xdr:nvSpPr>
        <xdr:cNvPr id="218" name="n_1aveValue【橋りょう・トンネル】&#10;一人当たり有形固定資産（償却資産）額">
          <a:extLst>
            <a:ext uri="{FF2B5EF4-FFF2-40B4-BE49-F238E27FC236}">
              <a16:creationId xmlns:a16="http://schemas.microsoft.com/office/drawing/2014/main" id="{00000000-0008-0000-0100-0000DA000000}"/>
            </a:ext>
          </a:extLst>
        </xdr:cNvPr>
        <xdr:cNvSpPr txBox="1"/>
      </xdr:nvSpPr>
      <xdr:spPr>
        <a:xfrm>
          <a:off x="8214575" y="100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25523</xdr:rowOff>
    </xdr:from>
    <xdr:ext cx="599010" cy="259045"/>
    <xdr:sp macro="" textlink="">
      <xdr:nvSpPr>
        <xdr:cNvPr id="219" name="n_2aveValue【橋りょう・トンネル】&#10;一人当たり有形固定資産（償却資産）額">
          <a:extLst>
            <a:ext uri="{FF2B5EF4-FFF2-40B4-BE49-F238E27FC236}">
              <a16:creationId xmlns:a16="http://schemas.microsoft.com/office/drawing/2014/main" id="{00000000-0008-0000-0100-0000DB000000}"/>
            </a:ext>
          </a:extLst>
        </xdr:cNvPr>
        <xdr:cNvSpPr txBox="1"/>
      </xdr:nvSpPr>
      <xdr:spPr>
        <a:xfrm>
          <a:off x="7444955" y="1008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87182</xdr:rowOff>
    </xdr:from>
    <xdr:ext cx="534377" cy="259045"/>
    <xdr:sp macro="" textlink="">
      <xdr:nvSpPr>
        <xdr:cNvPr id="220" name="n_1mainValue【橋りょう・トンネル】&#10;一人当たり有形固定資産（償却資産）額">
          <a:extLst>
            <a:ext uri="{FF2B5EF4-FFF2-40B4-BE49-F238E27FC236}">
              <a16:creationId xmlns:a16="http://schemas.microsoft.com/office/drawing/2014/main" id="{00000000-0008-0000-0100-0000DC000000}"/>
            </a:ext>
          </a:extLst>
        </xdr:cNvPr>
        <xdr:cNvSpPr txBox="1"/>
      </xdr:nvSpPr>
      <xdr:spPr>
        <a:xfrm>
          <a:off x="8239271" y="1064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87620</xdr:rowOff>
    </xdr:from>
    <xdr:ext cx="534377" cy="259045"/>
    <xdr:sp macro="" textlink="">
      <xdr:nvSpPr>
        <xdr:cNvPr id="221" name="n_2mainValue【橋りょう・トンネル】&#10;一人当たり有形固定資産（償却資産）額">
          <a:extLst>
            <a:ext uri="{FF2B5EF4-FFF2-40B4-BE49-F238E27FC236}">
              <a16:creationId xmlns:a16="http://schemas.microsoft.com/office/drawing/2014/main" id="{00000000-0008-0000-0100-0000DD000000}"/>
            </a:ext>
          </a:extLst>
        </xdr:cNvPr>
        <xdr:cNvSpPr txBox="1"/>
      </xdr:nvSpPr>
      <xdr:spPr>
        <a:xfrm>
          <a:off x="7477271" y="1064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00000000-0008-0000-0100-0000DE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a:extLst>
            <a:ext uri="{FF2B5EF4-FFF2-40B4-BE49-F238E27FC236}">
              <a16:creationId xmlns:a16="http://schemas.microsoft.com/office/drawing/2014/main" id="{00000000-0008-0000-0100-0000F5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87</xdr:row>
      <xdr:rowOff>22861</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4086225" y="13068300"/>
          <a:ext cx="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47" name="【公営住宅】&#10;有形固定資産減価償却率最小値テキスト">
          <a:extLst>
            <a:ext uri="{FF2B5EF4-FFF2-40B4-BE49-F238E27FC236}">
              <a16:creationId xmlns:a16="http://schemas.microsoft.com/office/drawing/2014/main" id="{00000000-0008-0000-0100-0000F7000000}"/>
            </a:ext>
          </a:extLst>
        </xdr:cNvPr>
        <xdr:cNvSpPr txBox="1"/>
      </xdr:nvSpPr>
      <xdr:spPr>
        <a:xfrm>
          <a:off x="4124960" y="1461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4020820" y="14607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49" name="【公営住宅】&#10;有形固定資産減価償却率最大値テキスト">
          <a:extLst>
            <a:ext uri="{FF2B5EF4-FFF2-40B4-BE49-F238E27FC236}">
              <a16:creationId xmlns:a16="http://schemas.microsoft.com/office/drawing/2014/main" id="{00000000-0008-0000-0100-0000F9000000}"/>
            </a:ext>
          </a:extLst>
        </xdr:cNvPr>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51" name="【公営住宅】&#10;有形固定資産減価償却率平均値テキスト">
          <a:extLst>
            <a:ext uri="{FF2B5EF4-FFF2-40B4-BE49-F238E27FC236}">
              <a16:creationId xmlns:a16="http://schemas.microsoft.com/office/drawing/2014/main" id="{00000000-0008-0000-0100-0000FB000000}"/>
            </a:ext>
          </a:extLst>
        </xdr:cNvPr>
        <xdr:cNvSpPr txBox="1"/>
      </xdr:nvSpPr>
      <xdr:spPr>
        <a:xfrm>
          <a:off x="4124960" y="13636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2" name="フローチャート: 判断 251">
          <a:extLst>
            <a:ext uri="{FF2B5EF4-FFF2-40B4-BE49-F238E27FC236}">
              <a16:creationId xmlns:a16="http://schemas.microsoft.com/office/drawing/2014/main" id="{00000000-0008-0000-0100-0000FC000000}"/>
            </a:ext>
          </a:extLst>
        </xdr:cNvPr>
        <xdr:cNvSpPr/>
      </xdr:nvSpPr>
      <xdr:spPr>
        <a:xfrm>
          <a:off x="403606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147320</xdr:rowOff>
    </xdr:from>
    <xdr:to>
      <xdr:col>20</xdr:col>
      <xdr:colOff>38100</xdr:colOff>
      <xdr:row>82</xdr:row>
      <xdr:rowOff>77470</xdr:rowOff>
    </xdr:to>
    <xdr:sp macro="" textlink="">
      <xdr:nvSpPr>
        <xdr:cNvPr id="253" name="フローチャート: 判断 252">
          <a:extLst>
            <a:ext uri="{FF2B5EF4-FFF2-40B4-BE49-F238E27FC236}">
              <a16:creationId xmlns:a16="http://schemas.microsoft.com/office/drawing/2014/main" id="{00000000-0008-0000-0100-0000FD000000}"/>
            </a:ext>
          </a:extLst>
        </xdr:cNvPr>
        <xdr:cNvSpPr/>
      </xdr:nvSpPr>
      <xdr:spPr>
        <a:xfrm>
          <a:off x="3312160" y="1372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54" name="フローチャート: 判断 253">
          <a:extLst>
            <a:ext uri="{FF2B5EF4-FFF2-40B4-BE49-F238E27FC236}">
              <a16:creationId xmlns:a16="http://schemas.microsoft.com/office/drawing/2014/main" id="{00000000-0008-0000-0100-0000FE000000}"/>
            </a:ext>
          </a:extLst>
        </xdr:cNvPr>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90170</xdr:rowOff>
    </xdr:from>
    <xdr:to>
      <xdr:col>24</xdr:col>
      <xdr:colOff>114300</xdr:colOff>
      <xdr:row>81</xdr:row>
      <xdr:rowOff>20320</xdr:rowOff>
    </xdr:to>
    <xdr:sp macro="" textlink="">
      <xdr:nvSpPr>
        <xdr:cNvPr id="260" name="楕円 259">
          <a:extLst>
            <a:ext uri="{FF2B5EF4-FFF2-40B4-BE49-F238E27FC236}">
              <a16:creationId xmlns:a16="http://schemas.microsoft.com/office/drawing/2014/main" id="{00000000-0008-0000-0100-000004010000}"/>
            </a:ext>
          </a:extLst>
        </xdr:cNvPr>
        <xdr:cNvSpPr/>
      </xdr:nvSpPr>
      <xdr:spPr>
        <a:xfrm>
          <a:off x="4036060" y="13501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113047</xdr:rowOff>
    </xdr:from>
    <xdr:ext cx="405111" cy="259045"/>
    <xdr:sp macro="" textlink="">
      <xdr:nvSpPr>
        <xdr:cNvPr id="261" name="【公営住宅】&#10;有形固定資産減価償却率該当値テキスト">
          <a:extLst>
            <a:ext uri="{FF2B5EF4-FFF2-40B4-BE49-F238E27FC236}">
              <a16:creationId xmlns:a16="http://schemas.microsoft.com/office/drawing/2014/main" id="{00000000-0008-0000-0100-000005010000}"/>
            </a:ext>
          </a:extLst>
        </xdr:cNvPr>
        <xdr:cNvSpPr txBox="1"/>
      </xdr:nvSpPr>
      <xdr:spPr>
        <a:xfrm>
          <a:off x="4124960"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2539</xdr:rowOff>
    </xdr:from>
    <xdr:to>
      <xdr:col>20</xdr:col>
      <xdr:colOff>38100</xdr:colOff>
      <xdr:row>81</xdr:row>
      <xdr:rowOff>104139</xdr:rowOff>
    </xdr:to>
    <xdr:sp macro="" textlink="">
      <xdr:nvSpPr>
        <xdr:cNvPr id="262" name="楕円 261">
          <a:extLst>
            <a:ext uri="{FF2B5EF4-FFF2-40B4-BE49-F238E27FC236}">
              <a16:creationId xmlns:a16="http://schemas.microsoft.com/office/drawing/2014/main" id="{00000000-0008-0000-0100-000006010000}"/>
            </a:ext>
          </a:extLst>
        </xdr:cNvPr>
        <xdr:cNvSpPr/>
      </xdr:nvSpPr>
      <xdr:spPr>
        <a:xfrm>
          <a:off x="3312160" y="135813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81</xdr:row>
      <xdr:rowOff>53339</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flipV="1">
          <a:off x="3355340" y="13552170"/>
          <a:ext cx="73152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63500</xdr:rowOff>
    </xdr:from>
    <xdr:to>
      <xdr:col>15</xdr:col>
      <xdr:colOff>101600</xdr:colOff>
      <xdr:row>81</xdr:row>
      <xdr:rowOff>165100</xdr:rowOff>
    </xdr:to>
    <xdr:sp macro="" textlink="">
      <xdr:nvSpPr>
        <xdr:cNvPr id="264" name="楕円 263">
          <a:extLst>
            <a:ext uri="{FF2B5EF4-FFF2-40B4-BE49-F238E27FC236}">
              <a16:creationId xmlns:a16="http://schemas.microsoft.com/office/drawing/2014/main" id="{00000000-0008-0000-0100-000008010000}"/>
            </a:ext>
          </a:extLst>
        </xdr:cNvPr>
        <xdr:cNvSpPr/>
      </xdr:nvSpPr>
      <xdr:spPr>
        <a:xfrm>
          <a:off x="2514600" y="136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53339</xdr:rowOff>
    </xdr:from>
    <xdr:to>
      <xdr:col>19</xdr:col>
      <xdr:colOff>177800</xdr:colOff>
      <xdr:row>81</xdr:row>
      <xdr:rowOff>114300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flipV="1">
          <a:off x="2565400" y="13632179"/>
          <a:ext cx="78994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68597</xdr:rowOff>
    </xdr:from>
    <xdr:ext cx="405111" cy="259045"/>
    <xdr:sp macro="" textlink="">
      <xdr:nvSpPr>
        <xdr:cNvPr id="266" name="n_1aveValue【公営住宅】&#10;有形固定資産減価償却率">
          <a:extLst>
            <a:ext uri="{FF2B5EF4-FFF2-40B4-BE49-F238E27FC236}">
              <a16:creationId xmlns:a16="http://schemas.microsoft.com/office/drawing/2014/main" id="{00000000-0008-0000-0100-00000A010000}"/>
            </a:ext>
          </a:extLst>
        </xdr:cNvPr>
        <xdr:cNvSpPr txBox="1"/>
      </xdr:nvSpPr>
      <xdr:spPr>
        <a:xfrm>
          <a:off x="317056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267" name="n_2aveValue【公営住宅】&#10;有形固定資産減価償却率">
          <a:extLst>
            <a:ext uri="{FF2B5EF4-FFF2-40B4-BE49-F238E27FC236}">
              <a16:creationId xmlns:a16="http://schemas.microsoft.com/office/drawing/2014/main" id="{00000000-0008-0000-0100-00000B010000}"/>
            </a:ext>
          </a:extLst>
        </xdr:cNvPr>
        <xdr:cNvSpPr txBox="1"/>
      </xdr:nvSpPr>
      <xdr:spPr>
        <a:xfrm>
          <a:off x="23857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120666</xdr:rowOff>
    </xdr:from>
    <xdr:ext cx="405111" cy="259045"/>
    <xdr:sp macro="" textlink="">
      <xdr:nvSpPr>
        <xdr:cNvPr id="268" name="n_1mainValue【公営住宅】&#10;有形固定資産減価償却率">
          <a:extLst>
            <a:ext uri="{FF2B5EF4-FFF2-40B4-BE49-F238E27FC236}">
              <a16:creationId xmlns:a16="http://schemas.microsoft.com/office/drawing/2014/main" id="{00000000-0008-0000-0100-00000C010000}"/>
            </a:ext>
          </a:extLst>
        </xdr:cNvPr>
        <xdr:cNvSpPr txBox="1"/>
      </xdr:nvSpPr>
      <xdr:spPr>
        <a:xfrm>
          <a:off x="3170564" y="1336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69" name="n_2mainValue【公営住宅】&#10;有形固定資産減価償却率">
          <a:extLst>
            <a:ext uri="{FF2B5EF4-FFF2-40B4-BE49-F238E27FC236}">
              <a16:creationId xmlns:a16="http://schemas.microsoft.com/office/drawing/2014/main" id="{00000000-0008-0000-0100-00000D010000}"/>
            </a:ext>
          </a:extLst>
        </xdr:cNvPr>
        <xdr:cNvSpPr txBox="1"/>
      </xdr:nvSpPr>
      <xdr:spPr>
        <a:xfrm>
          <a:off x="238570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a:extLst>
            <a:ext uri="{FF2B5EF4-FFF2-40B4-BE49-F238E27FC236}">
              <a16:creationId xmlns:a16="http://schemas.microsoft.com/office/drawing/2014/main" id="{00000000-0008-0000-0100-000022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flipV="1">
          <a:off x="9219565" y="13255142"/>
          <a:ext cx="0" cy="1150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92" name="【公営住宅】&#10;一人当たり面積最小値テキスト">
          <a:extLst>
            <a:ext uri="{FF2B5EF4-FFF2-40B4-BE49-F238E27FC236}">
              <a16:creationId xmlns:a16="http://schemas.microsoft.com/office/drawing/2014/main" id="{00000000-0008-0000-0100-000024010000}"/>
            </a:ext>
          </a:extLst>
        </xdr:cNvPr>
        <xdr:cNvSpPr txBox="1"/>
      </xdr:nvSpPr>
      <xdr:spPr>
        <a:xfrm>
          <a:off x="9258300" y="144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9154160" y="1440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94" name="【公営住宅】&#10;一人当たり面積最大値テキスト">
          <a:extLst>
            <a:ext uri="{FF2B5EF4-FFF2-40B4-BE49-F238E27FC236}">
              <a16:creationId xmlns:a16="http://schemas.microsoft.com/office/drawing/2014/main" id="{00000000-0008-0000-0100-000026010000}"/>
            </a:ext>
          </a:extLst>
        </xdr:cNvPr>
        <xdr:cNvSpPr txBox="1"/>
      </xdr:nvSpPr>
      <xdr:spPr>
        <a:xfrm>
          <a:off x="9258300" y="1303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9154160" y="13255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115231</xdr:rowOff>
    </xdr:from>
    <xdr:ext cx="469744" cy="259045"/>
    <xdr:sp macro="" textlink="">
      <xdr:nvSpPr>
        <xdr:cNvPr id="296" name="【公営住宅】&#10;一人当たり面積平均値テキスト">
          <a:extLst>
            <a:ext uri="{FF2B5EF4-FFF2-40B4-BE49-F238E27FC236}">
              <a16:creationId xmlns:a16="http://schemas.microsoft.com/office/drawing/2014/main" id="{00000000-0008-0000-0100-000028010000}"/>
            </a:ext>
          </a:extLst>
        </xdr:cNvPr>
        <xdr:cNvSpPr txBox="1"/>
      </xdr:nvSpPr>
      <xdr:spPr>
        <a:xfrm>
          <a:off x="9258300" y="13861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9192260" y="1388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844550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7670800" y="13817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114858</xdr:rowOff>
    </xdr:from>
    <xdr:to>
      <xdr:col>55</xdr:col>
      <xdr:colOff>50800</xdr:colOff>
      <xdr:row>83</xdr:row>
      <xdr:rowOff>45008</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9192260" y="13861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137735</xdr:rowOff>
    </xdr:from>
    <xdr:ext cx="469744" cy="259045"/>
    <xdr:sp macro="" textlink="">
      <xdr:nvSpPr>
        <xdr:cNvPr id="306" name="【公営住宅】&#10;一人当たり面積該当値テキスト">
          <a:extLst>
            <a:ext uri="{FF2B5EF4-FFF2-40B4-BE49-F238E27FC236}">
              <a16:creationId xmlns:a16="http://schemas.microsoft.com/office/drawing/2014/main" id="{00000000-0008-0000-0100-000032010000}"/>
            </a:ext>
          </a:extLst>
        </xdr:cNvPr>
        <xdr:cNvSpPr txBox="1"/>
      </xdr:nvSpPr>
      <xdr:spPr>
        <a:xfrm>
          <a:off x="9258300" y="1371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114858</xdr:rowOff>
    </xdr:from>
    <xdr:to>
      <xdr:col>50</xdr:col>
      <xdr:colOff>165100</xdr:colOff>
      <xdr:row>83</xdr:row>
      <xdr:rowOff>45008</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8445500" y="13861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165658</xdr:rowOff>
    </xdr:from>
    <xdr:to>
      <xdr:col>55</xdr:col>
      <xdr:colOff>0</xdr:colOff>
      <xdr:row>82</xdr:row>
      <xdr:rowOff>165658</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8496300" y="1391213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119431</xdr:rowOff>
    </xdr:from>
    <xdr:to>
      <xdr:col>46</xdr:col>
      <xdr:colOff>38100</xdr:colOff>
      <xdr:row>83</xdr:row>
      <xdr:rowOff>49581</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7670800" y="138659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165658</xdr:rowOff>
    </xdr:from>
    <xdr:to>
      <xdr:col>50</xdr:col>
      <xdr:colOff>114300</xdr:colOff>
      <xdr:row>82</xdr:row>
      <xdr:rowOff>170231</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7713980" y="13912138"/>
          <a:ext cx="78232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11" name="n_1aveValue【公営住宅】&#10;一人当たり面積">
          <a:extLst>
            <a:ext uri="{FF2B5EF4-FFF2-40B4-BE49-F238E27FC236}">
              <a16:creationId xmlns:a16="http://schemas.microsoft.com/office/drawing/2014/main" id="{00000000-0008-0000-0100-000037010000}"/>
            </a:ext>
          </a:extLst>
        </xdr:cNvPr>
        <xdr:cNvSpPr txBox="1"/>
      </xdr:nvSpPr>
      <xdr:spPr>
        <a:xfrm>
          <a:off x="8271587" y="1398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18102</xdr:rowOff>
    </xdr:from>
    <xdr:ext cx="469744" cy="259045"/>
    <xdr:sp macro="" textlink="">
      <xdr:nvSpPr>
        <xdr:cNvPr id="312" name="n_2aveValue【公営住宅】&#10;一人当たり面積">
          <a:extLst>
            <a:ext uri="{FF2B5EF4-FFF2-40B4-BE49-F238E27FC236}">
              <a16:creationId xmlns:a16="http://schemas.microsoft.com/office/drawing/2014/main" id="{00000000-0008-0000-0100-000038010000}"/>
            </a:ext>
          </a:extLst>
        </xdr:cNvPr>
        <xdr:cNvSpPr txBox="1"/>
      </xdr:nvSpPr>
      <xdr:spPr>
        <a:xfrm>
          <a:off x="7509587" y="135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61535</xdr:rowOff>
    </xdr:from>
    <xdr:ext cx="469744" cy="259045"/>
    <xdr:sp macro="" textlink="">
      <xdr:nvSpPr>
        <xdr:cNvPr id="313" name="n_1mainValue【公営住宅】&#10;一人当たり面積">
          <a:extLst>
            <a:ext uri="{FF2B5EF4-FFF2-40B4-BE49-F238E27FC236}">
              <a16:creationId xmlns:a16="http://schemas.microsoft.com/office/drawing/2014/main" id="{00000000-0008-0000-0100-000039010000}"/>
            </a:ext>
          </a:extLst>
        </xdr:cNvPr>
        <xdr:cNvSpPr txBox="1"/>
      </xdr:nvSpPr>
      <xdr:spPr>
        <a:xfrm>
          <a:off x="8271587" y="1364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40708</xdr:rowOff>
    </xdr:from>
    <xdr:ext cx="469744" cy="259045"/>
    <xdr:sp macro="" textlink="">
      <xdr:nvSpPr>
        <xdr:cNvPr id="314" name="n_2mainValue【公営住宅】&#10;一人当たり面積">
          <a:extLst>
            <a:ext uri="{FF2B5EF4-FFF2-40B4-BE49-F238E27FC236}">
              <a16:creationId xmlns:a16="http://schemas.microsoft.com/office/drawing/2014/main" id="{00000000-0008-0000-0100-00003A010000}"/>
            </a:ext>
          </a:extLst>
        </xdr:cNvPr>
        <xdr:cNvSpPr txBox="1"/>
      </xdr:nvSpPr>
      <xdr:spPr>
        <a:xfrm>
          <a:off x="7509587" y="139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a:extLst>
            <a:ext uri="{FF2B5EF4-FFF2-40B4-BE49-F238E27FC236}">
              <a16:creationId xmlns:a16="http://schemas.microsoft.com/office/drawing/2014/main" id="{00000000-0008-0000-0100-000051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22861</xdr:rowOff>
    </xdr:from>
    <xdr:to>
      <xdr:col>24</xdr:col>
      <xdr:colOff>62865</xdr:colOff>
      <xdr:row>108</xdr:row>
      <xdr:rowOff>123825</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4086225" y="16786861"/>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127652</xdr:rowOff>
    </xdr:from>
    <xdr:ext cx="340478" cy="259045"/>
    <xdr:sp macro="" textlink="">
      <xdr:nvSpPr>
        <xdr:cNvPr id="339" name="【港湾・漁港】&#10;有形固定資産減価償却率最小値テキスト">
          <a:extLst>
            <a:ext uri="{FF2B5EF4-FFF2-40B4-BE49-F238E27FC236}">
              <a16:creationId xmlns:a16="http://schemas.microsoft.com/office/drawing/2014/main" id="{00000000-0008-0000-0100-000053010000}"/>
            </a:ext>
          </a:extLst>
        </xdr:cNvPr>
        <xdr:cNvSpPr txBox="1"/>
      </xdr:nvSpPr>
      <xdr:spPr>
        <a:xfrm>
          <a:off x="4124960" y="18232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123825</xdr:rowOff>
    </xdr:from>
    <xdr:to>
      <xdr:col>24</xdr:col>
      <xdr:colOff>152400</xdr:colOff>
      <xdr:row>108</xdr:row>
      <xdr:rowOff>123825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4020820" y="18228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140988</xdr:rowOff>
    </xdr:from>
    <xdr:ext cx="405111" cy="259045"/>
    <xdr:sp macro="" textlink="">
      <xdr:nvSpPr>
        <xdr:cNvPr id="341" name="【港湾・漁港】&#10;有形固定資産減価償却率最大値テキスト">
          <a:extLst>
            <a:ext uri="{FF2B5EF4-FFF2-40B4-BE49-F238E27FC236}">
              <a16:creationId xmlns:a16="http://schemas.microsoft.com/office/drawing/2014/main" id="{00000000-0008-0000-0100-000055010000}"/>
            </a:ext>
          </a:extLst>
        </xdr:cNvPr>
        <xdr:cNvSpPr txBox="1"/>
      </xdr:nvSpPr>
      <xdr:spPr>
        <a:xfrm>
          <a:off x="4124960" y="165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22861</xdr:rowOff>
    </xdr:from>
    <xdr:to>
      <xdr:col>24</xdr:col>
      <xdr:colOff>152400</xdr:colOff>
      <xdr:row>100</xdr:row>
      <xdr:rowOff>22861</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402082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143527</xdr:rowOff>
    </xdr:from>
    <xdr:ext cx="405111" cy="259045"/>
    <xdr:sp macro="" textlink="">
      <xdr:nvSpPr>
        <xdr:cNvPr id="343" name="【港湾・漁港】&#10;有形固定資産減価償却率平均値テキスト">
          <a:extLst>
            <a:ext uri="{FF2B5EF4-FFF2-40B4-BE49-F238E27FC236}">
              <a16:creationId xmlns:a16="http://schemas.microsoft.com/office/drawing/2014/main" id="{00000000-0008-0000-0100-000057010000}"/>
            </a:ext>
          </a:extLst>
        </xdr:cNvPr>
        <xdr:cNvSpPr txBox="1"/>
      </xdr:nvSpPr>
      <xdr:spPr>
        <a:xfrm>
          <a:off x="4124960" y="1690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120650</xdr:rowOff>
    </xdr:from>
    <xdr:to>
      <xdr:col>24</xdr:col>
      <xdr:colOff>114300</xdr:colOff>
      <xdr:row>102</xdr:row>
      <xdr:rowOff>50800</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4036060" y="17052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154939</xdr:rowOff>
    </xdr:from>
    <xdr:to>
      <xdr:col>20</xdr:col>
      <xdr:colOff>38100</xdr:colOff>
      <xdr:row>102</xdr:row>
      <xdr:rowOff>85089</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3312160" y="17086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120650</xdr:rowOff>
    </xdr:from>
    <xdr:to>
      <xdr:col>15</xdr:col>
      <xdr:colOff>101600</xdr:colOff>
      <xdr:row>102</xdr:row>
      <xdr:rowOff>50800</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2514600" y="17052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126364</xdr:rowOff>
    </xdr:from>
    <xdr:to>
      <xdr:col>24</xdr:col>
      <xdr:colOff>114300</xdr:colOff>
      <xdr:row>105</xdr:row>
      <xdr:rowOff>56514</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4036060" y="17560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104791</xdr:rowOff>
    </xdr:from>
    <xdr:ext cx="405111" cy="259045"/>
    <xdr:sp macro="" textlink="">
      <xdr:nvSpPr>
        <xdr:cNvPr id="353" name="【港湾・漁港】&#10;有形固定資産減価償却率該当値テキスト">
          <a:extLst>
            <a:ext uri="{FF2B5EF4-FFF2-40B4-BE49-F238E27FC236}">
              <a16:creationId xmlns:a16="http://schemas.microsoft.com/office/drawing/2014/main" id="{00000000-0008-0000-0100-000061010000}"/>
            </a:ext>
          </a:extLst>
        </xdr:cNvPr>
        <xdr:cNvSpPr txBox="1"/>
      </xdr:nvSpPr>
      <xdr:spPr>
        <a:xfrm>
          <a:off x="4124960" y="17539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166370</xdr:rowOff>
    </xdr:from>
    <xdr:to>
      <xdr:col>20</xdr:col>
      <xdr:colOff>38100</xdr:colOff>
      <xdr:row>105</xdr:row>
      <xdr:rowOff>96520</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3312160" y="17600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5714</xdr:rowOff>
    </xdr:from>
    <xdr:to>
      <xdr:col>24</xdr:col>
      <xdr:colOff>63500</xdr:colOff>
      <xdr:row>105</xdr:row>
      <xdr:rowOff>45720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flipV="1">
          <a:off x="3355340" y="17607914"/>
          <a:ext cx="7315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4445</xdr:rowOff>
    </xdr:from>
    <xdr:to>
      <xdr:col>15</xdr:col>
      <xdr:colOff>101600</xdr:colOff>
      <xdr:row>105</xdr:row>
      <xdr:rowOff>106045</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25146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45720</xdr:rowOff>
    </xdr:from>
    <xdr:to>
      <xdr:col>19</xdr:col>
      <xdr:colOff>177800</xdr:colOff>
      <xdr:row>105</xdr:row>
      <xdr:rowOff>55245</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flipV="1">
          <a:off x="2565400" y="1764792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101616</xdr:rowOff>
    </xdr:from>
    <xdr:ext cx="405111" cy="259045"/>
    <xdr:sp macro="" textlink="">
      <xdr:nvSpPr>
        <xdr:cNvPr id="358" name="n_1aveValue【港湾・漁港】&#10;有形固定資産減価償却率">
          <a:extLst>
            <a:ext uri="{FF2B5EF4-FFF2-40B4-BE49-F238E27FC236}">
              <a16:creationId xmlns:a16="http://schemas.microsoft.com/office/drawing/2014/main" id="{00000000-0008-0000-0100-000066010000}"/>
            </a:ext>
          </a:extLst>
        </xdr:cNvPr>
        <xdr:cNvSpPr txBox="1"/>
      </xdr:nvSpPr>
      <xdr:spPr>
        <a:xfrm>
          <a:off x="3170564" y="1686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67327</xdr:rowOff>
    </xdr:from>
    <xdr:ext cx="405111" cy="259045"/>
    <xdr:sp macro="" textlink="">
      <xdr:nvSpPr>
        <xdr:cNvPr id="359" name="n_2aveValue【港湾・漁港】&#10;有形固定資産減価償却率">
          <a:extLst>
            <a:ext uri="{FF2B5EF4-FFF2-40B4-BE49-F238E27FC236}">
              <a16:creationId xmlns:a16="http://schemas.microsoft.com/office/drawing/2014/main" id="{00000000-0008-0000-0100-000067010000}"/>
            </a:ext>
          </a:extLst>
        </xdr:cNvPr>
        <xdr:cNvSpPr txBox="1"/>
      </xdr:nvSpPr>
      <xdr:spPr>
        <a:xfrm>
          <a:off x="238570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87647</xdr:rowOff>
    </xdr:from>
    <xdr:ext cx="405111" cy="259045"/>
    <xdr:sp macro="" textlink="">
      <xdr:nvSpPr>
        <xdr:cNvPr id="360" name="n_1mainValue【港湾・漁港】&#10;有形固定資産減価償却率">
          <a:extLst>
            <a:ext uri="{FF2B5EF4-FFF2-40B4-BE49-F238E27FC236}">
              <a16:creationId xmlns:a16="http://schemas.microsoft.com/office/drawing/2014/main" id="{00000000-0008-0000-0100-000068010000}"/>
            </a:ext>
          </a:extLst>
        </xdr:cNvPr>
        <xdr:cNvSpPr txBox="1"/>
      </xdr:nvSpPr>
      <xdr:spPr>
        <a:xfrm>
          <a:off x="3170564" y="1768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361" name="n_2mainValue【港湾・漁港】&#10;有形固定資産減価償却率">
          <a:extLst>
            <a:ext uri="{FF2B5EF4-FFF2-40B4-BE49-F238E27FC236}">
              <a16:creationId xmlns:a16="http://schemas.microsoft.com/office/drawing/2014/main" id="{00000000-0008-0000-0100-000069010000}"/>
            </a:ext>
          </a:extLst>
        </xdr:cNvPr>
        <xdr:cNvSpPr txBox="1"/>
      </xdr:nvSpPr>
      <xdr:spPr>
        <a:xfrm>
          <a:off x="238570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5364041" y="175971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港湾・漁港】&#10;一人当たり有形固定資産（償却資産）額グラフ枠">
          <a:extLst>
            <a:ext uri="{FF2B5EF4-FFF2-40B4-BE49-F238E27FC236}">
              <a16:creationId xmlns:a16="http://schemas.microsoft.com/office/drawing/2014/main" id="{00000000-0008-0000-0100-00007E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36725</xdr:rowOff>
    </xdr:from>
    <xdr:to>
      <xdr:col>54</xdr:col>
      <xdr:colOff>189865</xdr:colOff>
      <xdr:row>108</xdr:row>
      <xdr:rowOff>74326</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flipV="1">
          <a:off x="9219565" y="16800725"/>
          <a:ext cx="0" cy="137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78153</xdr:rowOff>
    </xdr:from>
    <xdr:ext cx="378565" cy="259045"/>
    <xdr:sp macro="" textlink="">
      <xdr:nvSpPr>
        <xdr:cNvPr id="384" name="【港湾・漁港】&#10;一人当たり有形固定資産（償却資産）額最小値テキスト">
          <a:extLst>
            <a:ext uri="{FF2B5EF4-FFF2-40B4-BE49-F238E27FC236}">
              <a16:creationId xmlns:a16="http://schemas.microsoft.com/office/drawing/2014/main" id="{00000000-0008-0000-0100-000080010000}"/>
            </a:ext>
          </a:extLst>
        </xdr:cNvPr>
        <xdr:cNvSpPr txBox="1"/>
      </xdr:nvSpPr>
      <xdr:spPr>
        <a:xfrm>
          <a:off x="9258300" y="1818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74326</xdr:rowOff>
    </xdr:from>
    <xdr:to>
      <xdr:col>55</xdr:col>
      <xdr:colOff>88900</xdr:colOff>
      <xdr:row>108</xdr:row>
      <xdr:rowOff>74326</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9154160" y="18179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154852</xdr:rowOff>
    </xdr:from>
    <xdr:ext cx="599010" cy="259045"/>
    <xdr:sp macro="" textlink="">
      <xdr:nvSpPr>
        <xdr:cNvPr id="386" name="【港湾・漁港】&#10;一人当たり有形固定資産（償却資産）額最大値テキスト">
          <a:extLst>
            <a:ext uri="{FF2B5EF4-FFF2-40B4-BE49-F238E27FC236}">
              <a16:creationId xmlns:a16="http://schemas.microsoft.com/office/drawing/2014/main" id="{00000000-0008-0000-0100-000082010000}"/>
            </a:ext>
          </a:extLst>
        </xdr:cNvPr>
        <xdr:cNvSpPr txBox="1"/>
      </xdr:nvSpPr>
      <xdr:spPr>
        <a:xfrm>
          <a:off x="9258300" y="1658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36725</xdr:rowOff>
    </xdr:from>
    <xdr:to>
      <xdr:col>55</xdr:col>
      <xdr:colOff>88900</xdr:colOff>
      <xdr:row>100</xdr:row>
      <xdr:rowOff>36725</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9154160" y="16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48341</xdr:rowOff>
    </xdr:from>
    <xdr:ext cx="534377" cy="259045"/>
    <xdr:sp macro="" textlink="">
      <xdr:nvSpPr>
        <xdr:cNvPr id="388" name="【港湾・漁港】&#10;一人当たり有形固定資産（償却資産）額平均値テキスト">
          <a:extLst>
            <a:ext uri="{FF2B5EF4-FFF2-40B4-BE49-F238E27FC236}">
              <a16:creationId xmlns:a16="http://schemas.microsoft.com/office/drawing/2014/main" id="{00000000-0008-0000-0100-000084010000}"/>
            </a:ext>
          </a:extLst>
        </xdr:cNvPr>
        <xdr:cNvSpPr txBox="1"/>
      </xdr:nvSpPr>
      <xdr:spPr>
        <a:xfrm>
          <a:off x="9258300" y="1731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25464</xdr:rowOff>
    </xdr:from>
    <xdr:to>
      <xdr:col>55</xdr:col>
      <xdr:colOff>50800</xdr:colOff>
      <xdr:row>104</xdr:row>
      <xdr:rowOff>127064</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9192260" y="174600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78553</xdr:rowOff>
    </xdr:from>
    <xdr:to>
      <xdr:col>50</xdr:col>
      <xdr:colOff>165100</xdr:colOff>
      <xdr:row>105</xdr:row>
      <xdr:rowOff>8703</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8445500" y="17513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141858</xdr:rowOff>
    </xdr:from>
    <xdr:to>
      <xdr:col>46</xdr:col>
      <xdr:colOff>38100</xdr:colOff>
      <xdr:row>105</xdr:row>
      <xdr:rowOff>72008</xdr:rowOff>
    </xdr:to>
    <xdr:sp macro="" textlink="">
      <xdr:nvSpPr>
        <xdr:cNvPr id="391" name="フローチャート: 判断 390">
          <a:extLst>
            <a:ext uri="{FF2B5EF4-FFF2-40B4-BE49-F238E27FC236}">
              <a16:creationId xmlns:a16="http://schemas.microsoft.com/office/drawing/2014/main" id="{00000000-0008-0000-0100-000087010000}"/>
            </a:ext>
          </a:extLst>
        </xdr:cNvPr>
        <xdr:cNvSpPr/>
      </xdr:nvSpPr>
      <xdr:spPr>
        <a:xfrm>
          <a:off x="7670800" y="175764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142013</xdr:rowOff>
    </xdr:from>
    <xdr:to>
      <xdr:col>55</xdr:col>
      <xdr:colOff>50800</xdr:colOff>
      <xdr:row>108</xdr:row>
      <xdr:rowOff>72163</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9192260" y="180794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56940</xdr:rowOff>
    </xdr:from>
    <xdr:ext cx="469744" cy="259045"/>
    <xdr:sp macro="" textlink="">
      <xdr:nvSpPr>
        <xdr:cNvPr id="398" name="【港湾・漁港】&#10;一人当たり有形固定資産（償却資産）額該当値テキスト">
          <a:extLst>
            <a:ext uri="{FF2B5EF4-FFF2-40B4-BE49-F238E27FC236}">
              <a16:creationId xmlns:a16="http://schemas.microsoft.com/office/drawing/2014/main" id="{00000000-0008-0000-0100-00008E010000}"/>
            </a:ext>
          </a:extLst>
        </xdr:cNvPr>
        <xdr:cNvSpPr txBox="1"/>
      </xdr:nvSpPr>
      <xdr:spPr>
        <a:xfrm>
          <a:off x="9258300" y="1799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141977</xdr:rowOff>
    </xdr:from>
    <xdr:to>
      <xdr:col>50</xdr:col>
      <xdr:colOff>165100</xdr:colOff>
      <xdr:row>108</xdr:row>
      <xdr:rowOff>72127</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8445500" y="18079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21327</xdr:rowOff>
    </xdr:from>
    <xdr:to>
      <xdr:col>55</xdr:col>
      <xdr:colOff>0</xdr:colOff>
      <xdr:row>108</xdr:row>
      <xdr:rowOff>21363</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8496300" y="18126447"/>
          <a:ext cx="7239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144583</xdr:rowOff>
    </xdr:from>
    <xdr:to>
      <xdr:col>46</xdr:col>
      <xdr:colOff>38100</xdr:colOff>
      <xdr:row>108</xdr:row>
      <xdr:rowOff>74733</xdr:rowOff>
    </xdr:to>
    <xdr:sp macro="" textlink="">
      <xdr:nvSpPr>
        <xdr:cNvPr id="401" name="楕円 400">
          <a:extLst>
            <a:ext uri="{FF2B5EF4-FFF2-40B4-BE49-F238E27FC236}">
              <a16:creationId xmlns:a16="http://schemas.microsoft.com/office/drawing/2014/main" id="{00000000-0008-0000-0100-000091010000}"/>
            </a:ext>
          </a:extLst>
        </xdr:cNvPr>
        <xdr:cNvSpPr/>
      </xdr:nvSpPr>
      <xdr:spPr>
        <a:xfrm>
          <a:off x="7670800" y="180820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21327</xdr:rowOff>
    </xdr:from>
    <xdr:to>
      <xdr:col>50</xdr:col>
      <xdr:colOff>114300</xdr:colOff>
      <xdr:row>108</xdr:row>
      <xdr:rowOff>23933</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7713980" y="18126447"/>
          <a:ext cx="78232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25230</xdr:rowOff>
    </xdr:from>
    <xdr:ext cx="534377" cy="259045"/>
    <xdr:sp macro="" textlink="">
      <xdr:nvSpPr>
        <xdr:cNvPr id="403" name="n_1aveValue【港湾・漁港】&#10;一人当たり有形固定資産（償却資産）額">
          <a:extLst>
            <a:ext uri="{FF2B5EF4-FFF2-40B4-BE49-F238E27FC236}">
              <a16:creationId xmlns:a16="http://schemas.microsoft.com/office/drawing/2014/main" id="{00000000-0008-0000-0100-000093010000}"/>
            </a:ext>
          </a:extLst>
        </xdr:cNvPr>
        <xdr:cNvSpPr txBox="1"/>
      </xdr:nvSpPr>
      <xdr:spPr>
        <a:xfrm>
          <a:off x="8239271" y="1729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88535</xdr:rowOff>
    </xdr:from>
    <xdr:ext cx="534377" cy="259045"/>
    <xdr:sp macro="" textlink="">
      <xdr:nvSpPr>
        <xdr:cNvPr id="404" name="n_2aveValue【港湾・漁港】&#10;一人当たり有形固定資産（償却資産）額">
          <a:extLst>
            <a:ext uri="{FF2B5EF4-FFF2-40B4-BE49-F238E27FC236}">
              <a16:creationId xmlns:a16="http://schemas.microsoft.com/office/drawing/2014/main" id="{00000000-0008-0000-0100-000094010000}"/>
            </a:ext>
          </a:extLst>
        </xdr:cNvPr>
        <xdr:cNvSpPr txBox="1"/>
      </xdr:nvSpPr>
      <xdr:spPr>
        <a:xfrm>
          <a:off x="7477271" y="173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63254</xdr:rowOff>
    </xdr:from>
    <xdr:ext cx="469744" cy="259045"/>
    <xdr:sp macro="" textlink="">
      <xdr:nvSpPr>
        <xdr:cNvPr id="405" name="n_1mainValue【港湾・漁港】&#10;一人当たり有形固定資産（償却資産）額">
          <a:extLst>
            <a:ext uri="{FF2B5EF4-FFF2-40B4-BE49-F238E27FC236}">
              <a16:creationId xmlns:a16="http://schemas.microsoft.com/office/drawing/2014/main" id="{00000000-0008-0000-0100-000095010000}"/>
            </a:ext>
          </a:extLst>
        </xdr:cNvPr>
        <xdr:cNvSpPr txBox="1"/>
      </xdr:nvSpPr>
      <xdr:spPr>
        <a:xfrm>
          <a:off x="8271588" y="1816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65860</xdr:rowOff>
    </xdr:from>
    <xdr:ext cx="469744" cy="259045"/>
    <xdr:sp macro="" textlink="">
      <xdr:nvSpPr>
        <xdr:cNvPr id="406" name="n_2mainValue【港湾・漁港】&#10;一人当たり有形固定資産（償却資産）額">
          <a:extLst>
            <a:ext uri="{FF2B5EF4-FFF2-40B4-BE49-F238E27FC236}">
              <a16:creationId xmlns:a16="http://schemas.microsoft.com/office/drawing/2014/main" id="{00000000-0008-0000-0100-000096010000}"/>
            </a:ext>
          </a:extLst>
        </xdr:cNvPr>
        <xdr:cNvSpPr txBox="1"/>
      </xdr:nvSpPr>
      <xdr:spPr>
        <a:xfrm>
          <a:off x="7509588" y="1817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認定こども園・幼稚園・保育所】&#10;有形固定資産減価償却率グラフ枠">
          <a:extLst>
            <a:ext uri="{FF2B5EF4-FFF2-40B4-BE49-F238E27FC236}">
              <a16:creationId xmlns:a16="http://schemas.microsoft.com/office/drawing/2014/main" id="{00000000-0008-0000-0100-0000AE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137160</xdr:rowOff>
    </xdr:from>
    <xdr:to>
      <xdr:col>85</xdr:col>
      <xdr:colOff>126364</xdr:colOff>
      <xdr:row>42</xdr:row>
      <xdr:rowOff>129540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flipV="1">
          <a:off x="14375764" y="58369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133367</xdr:rowOff>
    </xdr:from>
    <xdr:ext cx="405111" cy="259045"/>
    <xdr:sp macro="" textlink="">
      <xdr:nvSpPr>
        <xdr:cNvPr id="432" name="【認定こども園・幼稚園・保育所】&#10;有形固定資産減価償却率最小値テキスト">
          <a:extLst>
            <a:ext uri="{FF2B5EF4-FFF2-40B4-BE49-F238E27FC236}">
              <a16:creationId xmlns:a16="http://schemas.microsoft.com/office/drawing/2014/main" id="{00000000-0008-0000-0100-0000B0010000}"/>
            </a:ext>
          </a:extLst>
        </xdr:cNvPr>
        <xdr:cNvSpPr txBox="1"/>
      </xdr:nvSpPr>
      <xdr:spPr>
        <a:xfrm>
          <a:off x="144145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4287500" y="7170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83837</xdr:rowOff>
    </xdr:from>
    <xdr:ext cx="405111" cy="259045"/>
    <xdr:sp macro="" textlink="">
      <xdr:nvSpPr>
        <xdr:cNvPr id="434" name="【認定こども園・幼稚園・保育所】&#10;有形固定資産減価償却率最大値テキスト">
          <a:extLst>
            <a:ext uri="{FF2B5EF4-FFF2-40B4-BE49-F238E27FC236}">
              <a16:creationId xmlns:a16="http://schemas.microsoft.com/office/drawing/2014/main" id="{00000000-0008-0000-0100-0000B2010000}"/>
            </a:ext>
          </a:extLst>
        </xdr:cNvPr>
        <xdr:cNvSpPr txBox="1"/>
      </xdr:nvSpPr>
      <xdr:spPr>
        <a:xfrm>
          <a:off x="144145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137160</xdr:rowOff>
    </xdr:from>
    <xdr:to>
      <xdr:col>86</xdr:col>
      <xdr:colOff>25400</xdr:colOff>
      <xdr:row>34</xdr:row>
      <xdr:rowOff>137160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428750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10177</xdr:rowOff>
    </xdr:from>
    <xdr:ext cx="405111" cy="259045"/>
    <xdr:sp macro="" textlink="">
      <xdr:nvSpPr>
        <xdr:cNvPr id="436" name="【認定こども園・幼稚園・保育所】&#10;有形固定資産減価償却率平均値テキスト">
          <a:extLst>
            <a:ext uri="{FF2B5EF4-FFF2-40B4-BE49-F238E27FC236}">
              <a16:creationId xmlns:a16="http://schemas.microsoft.com/office/drawing/2014/main" id="{00000000-0008-0000-0100-0000B4010000}"/>
            </a:ext>
          </a:extLst>
        </xdr:cNvPr>
        <xdr:cNvSpPr txBox="1"/>
      </xdr:nvSpPr>
      <xdr:spPr>
        <a:xfrm>
          <a:off x="14414500" y="621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37" name="フローチャート: 判断 436">
          <a:extLst>
            <a:ext uri="{FF2B5EF4-FFF2-40B4-BE49-F238E27FC236}">
              <a16:creationId xmlns:a16="http://schemas.microsoft.com/office/drawing/2014/main" id="{00000000-0008-0000-0100-0000B5010000}"/>
            </a:ext>
          </a:extLst>
        </xdr:cNvPr>
        <xdr:cNvSpPr/>
      </xdr:nvSpPr>
      <xdr:spPr>
        <a:xfrm>
          <a:off x="14325600" y="63614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39" name="フローチャート: 判断 438">
          <a:extLst>
            <a:ext uri="{FF2B5EF4-FFF2-40B4-BE49-F238E27FC236}">
              <a16:creationId xmlns:a16="http://schemas.microsoft.com/office/drawing/2014/main" id="{00000000-0008-0000-0100-0000B7010000}"/>
            </a:ext>
          </a:extLst>
        </xdr:cNvPr>
        <xdr:cNvSpPr/>
      </xdr:nvSpPr>
      <xdr:spPr>
        <a:xfrm>
          <a:off x="1280414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139700</xdr:rowOff>
    </xdr:from>
    <xdr:to>
      <xdr:col>85</xdr:col>
      <xdr:colOff>177800</xdr:colOff>
      <xdr:row>39</xdr:row>
      <xdr:rowOff>69850</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4325600" y="65100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118127</xdr:rowOff>
    </xdr:from>
    <xdr:ext cx="405111" cy="259045"/>
    <xdr:sp macro="" textlink="">
      <xdr:nvSpPr>
        <xdr:cNvPr id="446" name="【認定こども園・幼稚園・保育所】&#10;有形固定資産減価償却率該当値テキスト">
          <a:extLst>
            <a:ext uri="{FF2B5EF4-FFF2-40B4-BE49-F238E27FC236}">
              <a16:creationId xmlns:a16="http://schemas.microsoft.com/office/drawing/2014/main" id="{00000000-0008-0000-0100-0000BE010000}"/>
            </a:ext>
          </a:extLst>
        </xdr:cNvPr>
        <xdr:cNvSpPr txBox="1"/>
      </xdr:nvSpPr>
      <xdr:spPr>
        <a:xfrm>
          <a:off x="14414500"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170180</xdr:rowOff>
    </xdr:from>
    <xdr:to>
      <xdr:col>81</xdr:col>
      <xdr:colOff>101600</xdr:colOff>
      <xdr:row>39</xdr:row>
      <xdr:rowOff>100330</xdr:rowOff>
    </xdr:to>
    <xdr:sp macro="" textlink="">
      <xdr:nvSpPr>
        <xdr:cNvPr id="447" name="楕円 446">
          <a:extLst>
            <a:ext uri="{FF2B5EF4-FFF2-40B4-BE49-F238E27FC236}">
              <a16:creationId xmlns:a16="http://schemas.microsoft.com/office/drawing/2014/main" id="{00000000-0008-0000-0100-0000BF010000}"/>
            </a:ext>
          </a:extLst>
        </xdr:cNvPr>
        <xdr:cNvSpPr/>
      </xdr:nvSpPr>
      <xdr:spPr>
        <a:xfrm>
          <a:off x="13578840" y="6540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39</xdr:row>
      <xdr:rowOff>49530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flipV="1">
          <a:off x="13629640" y="655701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97790</xdr:rowOff>
    </xdr:from>
    <xdr:to>
      <xdr:col>76</xdr:col>
      <xdr:colOff>165100</xdr:colOff>
      <xdr:row>40</xdr:row>
      <xdr:rowOff>27940</xdr:rowOff>
    </xdr:to>
    <xdr:sp macro="" textlink="">
      <xdr:nvSpPr>
        <xdr:cNvPr id="449" name="楕円 448">
          <a:extLst>
            <a:ext uri="{FF2B5EF4-FFF2-40B4-BE49-F238E27FC236}">
              <a16:creationId xmlns:a16="http://schemas.microsoft.com/office/drawing/2014/main" id="{00000000-0008-0000-0100-0000C1010000}"/>
            </a:ext>
          </a:extLst>
        </xdr:cNvPr>
        <xdr:cNvSpPr/>
      </xdr:nvSpPr>
      <xdr:spPr>
        <a:xfrm>
          <a:off x="12804140" y="663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49530</xdr:rowOff>
    </xdr:from>
    <xdr:to>
      <xdr:col>81</xdr:col>
      <xdr:colOff>50800</xdr:colOff>
      <xdr:row>39</xdr:row>
      <xdr:rowOff>148590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flipV="1">
          <a:off x="12854940" y="6587490"/>
          <a:ext cx="7747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51" name="n_1ave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4372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452" name="n_2ave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752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91457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4372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19067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752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19509104" y="558317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19547840"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9443700" y="69425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19547840" y="53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9443700" y="558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119143</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19547840" y="6489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5894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735040" y="6606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793748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43688</xdr:rowOff>
    </xdr:from>
    <xdr:to>
      <xdr:col>116</xdr:col>
      <xdr:colOff>114300</xdr:colOff>
      <xdr:row>40</xdr:row>
      <xdr:rowOff>145288</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19458940" y="674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22115</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19547840" y="672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8735040" y="6731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94488</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8778220" y="6781800"/>
          <a:ext cx="7315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xdr:rowOff>
    </xdr:from>
    <xdr:to>
      <xdr:col>107</xdr:col>
      <xdr:colOff>101600</xdr:colOff>
      <xdr:row>40</xdr:row>
      <xdr:rowOff>117856</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793748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40</xdr:row>
      <xdr:rowOff>76200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7988280" y="6772656"/>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18561127"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7776267"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85611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108983</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17776267" y="681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a:extLst>
            <a:ext uri="{FF2B5EF4-FFF2-40B4-BE49-F238E27FC236}">
              <a16:creationId xmlns:a16="http://schemas.microsoft.com/office/drawing/2014/main" id="{00000000-0008-0000-0100-000009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89154</xdr:rowOff>
    </xdr:from>
    <xdr:to>
      <xdr:col>85</xdr:col>
      <xdr:colOff>126364</xdr:colOff>
      <xdr:row>63</xdr:row>
      <xdr:rowOff>70866</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flipV="1">
          <a:off x="14375764" y="9644634"/>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74693</xdr:rowOff>
    </xdr:from>
    <xdr:ext cx="405111" cy="259045"/>
    <xdr:sp macro="" textlink="">
      <xdr:nvSpPr>
        <xdr:cNvPr id="523" name="【学校施設】&#10;有形固定資産減価償却率最小値テキスト">
          <a:extLst>
            <a:ext uri="{FF2B5EF4-FFF2-40B4-BE49-F238E27FC236}">
              <a16:creationId xmlns:a16="http://schemas.microsoft.com/office/drawing/2014/main" id="{00000000-0008-0000-0100-00000B020000}"/>
            </a:ext>
          </a:extLst>
        </xdr:cNvPr>
        <xdr:cNvSpPr txBox="1"/>
      </xdr:nvSpPr>
      <xdr:spPr>
        <a:xfrm>
          <a:off x="14414500" y="106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70866</xdr:rowOff>
    </xdr:from>
    <xdr:to>
      <xdr:col>86</xdr:col>
      <xdr:colOff>25400</xdr:colOff>
      <xdr:row>63</xdr:row>
      <xdr:rowOff>70866</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4287500" y="10632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35831</xdr:rowOff>
    </xdr:from>
    <xdr:ext cx="405111" cy="259045"/>
    <xdr:sp macro="" textlink="">
      <xdr:nvSpPr>
        <xdr:cNvPr id="525" name="【学校施設】&#10;有形固定資産減価償却率最大値テキスト">
          <a:extLst>
            <a:ext uri="{FF2B5EF4-FFF2-40B4-BE49-F238E27FC236}">
              <a16:creationId xmlns:a16="http://schemas.microsoft.com/office/drawing/2014/main" id="{00000000-0008-0000-0100-00000D020000}"/>
            </a:ext>
          </a:extLst>
        </xdr:cNvPr>
        <xdr:cNvSpPr txBox="1"/>
      </xdr:nvSpPr>
      <xdr:spPr>
        <a:xfrm>
          <a:off x="14414500" y="94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89154</xdr:rowOff>
    </xdr:from>
    <xdr:to>
      <xdr:col>86</xdr:col>
      <xdr:colOff>25400</xdr:colOff>
      <xdr:row>57</xdr:row>
      <xdr:rowOff>89154</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4287500" y="9644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27" name="【学校施設】&#10;有形固定資産減価償却率平均値テキスト">
          <a:extLst>
            <a:ext uri="{FF2B5EF4-FFF2-40B4-BE49-F238E27FC236}">
              <a16:creationId xmlns:a16="http://schemas.microsoft.com/office/drawing/2014/main" id="{00000000-0008-0000-0100-00000F020000}"/>
            </a:ext>
          </a:extLst>
        </xdr:cNvPr>
        <xdr:cNvSpPr txBox="1"/>
      </xdr:nvSpPr>
      <xdr:spPr>
        <a:xfrm>
          <a:off x="14414500" y="9976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4325600" y="99976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3578840" y="10015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49784</xdr:rowOff>
    </xdr:from>
    <xdr:to>
      <xdr:col>76</xdr:col>
      <xdr:colOff>165100</xdr:colOff>
      <xdr:row>60</xdr:row>
      <xdr:rowOff>151384</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280414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118364</xdr:rowOff>
    </xdr:from>
    <xdr:to>
      <xdr:col>85</xdr:col>
      <xdr:colOff>177800</xdr:colOff>
      <xdr:row>59</xdr:row>
      <xdr:rowOff>48514</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4325600" y="98414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141241</xdr:rowOff>
    </xdr:from>
    <xdr:ext cx="405111" cy="259045"/>
    <xdr:sp macro="" textlink="">
      <xdr:nvSpPr>
        <xdr:cNvPr id="537" name="【学校施設】&#10;有形固定資産減価償却率該当値テキスト">
          <a:extLst>
            <a:ext uri="{FF2B5EF4-FFF2-40B4-BE49-F238E27FC236}">
              <a16:creationId xmlns:a16="http://schemas.microsoft.com/office/drawing/2014/main" id="{00000000-0008-0000-0100-000019020000}"/>
            </a:ext>
          </a:extLst>
        </xdr:cNvPr>
        <xdr:cNvSpPr txBox="1"/>
      </xdr:nvSpPr>
      <xdr:spPr>
        <a:xfrm>
          <a:off x="14414500" y="969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24638</xdr:rowOff>
    </xdr:from>
    <xdr:to>
      <xdr:col>81</xdr:col>
      <xdr:colOff>101600</xdr:colOff>
      <xdr:row>59</xdr:row>
      <xdr:rowOff>126238</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3578840" y="99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169164</xdr:rowOff>
    </xdr:from>
    <xdr:to>
      <xdr:col>85</xdr:col>
      <xdr:colOff>127000</xdr:colOff>
      <xdr:row>59</xdr:row>
      <xdr:rowOff>75438</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flipV="1">
          <a:off x="13629640" y="9892284"/>
          <a:ext cx="74676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33782</xdr:rowOff>
    </xdr:from>
    <xdr:to>
      <xdr:col>76</xdr:col>
      <xdr:colOff>165100</xdr:colOff>
      <xdr:row>59</xdr:row>
      <xdr:rowOff>135382</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2804140" y="99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75438</xdr:rowOff>
    </xdr:from>
    <xdr:to>
      <xdr:col>81</xdr:col>
      <xdr:colOff>50800</xdr:colOff>
      <xdr:row>59</xdr:row>
      <xdr:rowOff>84582</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12854940" y="9966198"/>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42" name="n_1aveValue【学校施設】&#10;有形固定資産減価償却率">
          <a:extLst>
            <a:ext uri="{FF2B5EF4-FFF2-40B4-BE49-F238E27FC236}">
              <a16:creationId xmlns:a16="http://schemas.microsoft.com/office/drawing/2014/main" id="{00000000-0008-0000-0100-00001E020000}"/>
            </a:ext>
          </a:extLst>
        </xdr:cNvPr>
        <xdr:cNvSpPr txBox="1"/>
      </xdr:nvSpPr>
      <xdr:spPr>
        <a:xfrm>
          <a:off x="134372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142511</xdr:rowOff>
    </xdr:from>
    <xdr:ext cx="405111" cy="259045"/>
    <xdr:sp macro="" textlink="">
      <xdr:nvSpPr>
        <xdr:cNvPr id="543" name="n_2aveValue【学校施設】&#10;有形固定資産減価償却率">
          <a:extLst>
            <a:ext uri="{FF2B5EF4-FFF2-40B4-BE49-F238E27FC236}">
              <a16:creationId xmlns:a16="http://schemas.microsoft.com/office/drawing/2014/main" id="{00000000-0008-0000-0100-00001F020000}"/>
            </a:ext>
          </a:extLst>
        </xdr:cNvPr>
        <xdr:cNvSpPr txBox="1"/>
      </xdr:nvSpPr>
      <xdr:spPr>
        <a:xfrm>
          <a:off x="126752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142765</xdr:rowOff>
    </xdr:from>
    <xdr:ext cx="405111" cy="259045"/>
    <xdr:sp macro="" textlink="">
      <xdr:nvSpPr>
        <xdr:cNvPr id="544" name="n_1mainValue【学校施設】&#10;有形固定資産減価償却率">
          <a:extLst>
            <a:ext uri="{FF2B5EF4-FFF2-40B4-BE49-F238E27FC236}">
              <a16:creationId xmlns:a16="http://schemas.microsoft.com/office/drawing/2014/main" id="{00000000-0008-0000-0100-000020020000}"/>
            </a:ext>
          </a:extLst>
        </xdr:cNvPr>
        <xdr:cNvSpPr txBox="1"/>
      </xdr:nvSpPr>
      <xdr:spPr>
        <a:xfrm>
          <a:off x="13437244" y="969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151909</xdr:rowOff>
    </xdr:from>
    <xdr:ext cx="405111" cy="259045"/>
    <xdr:sp macro="" textlink="">
      <xdr:nvSpPr>
        <xdr:cNvPr id="545" name="n_2mainValue【学校施設】&#10;有形固定資産減価償却率">
          <a:extLst>
            <a:ext uri="{FF2B5EF4-FFF2-40B4-BE49-F238E27FC236}">
              <a16:creationId xmlns:a16="http://schemas.microsoft.com/office/drawing/2014/main" id="{00000000-0008-0000-0100-000021020000}"/>
            </a:ext>
          </a:extLst>
        </xdr:cNvPr>
        <xdr:cNvSpPr txBox="1"/>
      </xdr:nvSpPr>
      <xdr:spPr>
        <a:xfrm>
          <a:off x="1267524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a:extLst>
            <a:ext uri="{FF2B5EF4-FFF2-40B4-BE49-F238E27FC236}">
              <a16:creationId xmlns:a16="http://schemas.microsoft.com/office/drawing/2014/main" id="{00000000-0008-0000-0100-000038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19509104" y="9525000"/>
          <a:ext cx="0" cy="103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570" name="【学校施設】&#10;一人当たり面積最小値テキスト">
          <a:extLst>
            <a:ext uri="{FF2B5EF4-FFF2-40B4-BE49-F238E27FC236}">
              <a16:creationId xmlns:a16="http://schemas.microsoft.com/office/drawing/2014/main" id="{00000000-0008-0000-0100-00003A020000}"/>
            </a:ext>
          </a:extLst>
        </xdr:cNvPr>
        <xdr:cNvSpPr txBox="1"/>
      </xdr:nvSpPr>
      <xdr:spPr>
        <a:xfrm>
          <a:off x="1954784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9443700" y="10563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72" name="【学校施設】&#10;一人当たり面積最大値テキスト">
          <a:extLst>
            <a:ext uri="{FF2B5EF4-FFF2-40B4-BE49-F238E27FC236}">
              <a16:creationId xmlns:a16="http://schemas.microsoft.com/office/drawing/2014/main" id="{00000000-0008-0000-0100-00003C020000}"/>
            </a:ext>
          </a:extLst>
        </xdr:cNvPr>
        <xdr:cNvSpPr txBox="1"/>
      </xdr:nvSpPr>
      <xdr:spPr>
        <a:xfrm>
          <a:off x="1954784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94437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93616</xdr:rowOff>
    </xdr:from>
    <xdr:ext cx="469744" cy="259045"/>
    <xdr:sp macro="" textlink="">
      <xdr:nvSpPr>
        <xdr:cNvPr id="574" name="【学校施設】&#10;一人当たり面積平均値テキスト">
          <a:extLst>
            <a:ext uri="{FF2B5EF4-FFF2-40B4-BE49-F238E27FC236}">
              <a16:creationId xmlns:a16="http://schemas.microsoft.com/office/drawing/2014/main" id="{00000000-0008-0000-0100-00003E020000}"/>
            </a:ext>
          </a:extLst>
        </xdr:cNvPr>
        <xdr:cNvSpPr txBox="1"/>
      </xdr:nvSpPr>
      <xdr:spPr>
        <a:xfrm>
          <a:off x="19547840" y="1015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9458940" y="1029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8735040" y="10312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793748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87884</xdr:rowOff>
    </xdr:from>
    <xdr:to>
      <xdr:col>116</xdr:col>
      <xdr:colOff>114300</xdr:colOff>
      <xdr:row>62</xdr:row>
      <xdr:rowOff>18034</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19458940" y="103139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66311</xdr:rowOff>
    </xdr:from>
    <xdr:ext cx="469744" cy="259045"/>
    <xdr:sp macro="" textlink="">
      <xdr:nvSpPr>
        <xdr:cNvPr id="584" name="【学校施設】&#10;一人当たり面積該当値テキスト">
          <a:extLst>
            <a:ext uri="{FF2B5EF4-FFF2-40B4-BE49-F238E27FC236}">
              <a16:creationId xmlns:a16="http://schemas.microsoft.com/office/drawing/2014/main" id="{00000000-0008-0000-0100-000048020000}"/>
            </a:ext>
          </a:extLst>
        </xdr:cNvPr>
        <xdr:cNvSpPr txBox="1"/>
      </xdr:nvSpPr>
      <xdr:spPr>
        <a:xfrm>
          <a:off x="19547840" y="1029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79502</xdr:rowOff>
    </xdr:from>
    <xdr:to>
      <xdr:col>112</xdr:col>
      <xdr:colOff>38100</xdr:colOff>
      <xdr:row>62</xdr:row>
      <xdr:rowOff>9652</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8735040" y="103055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130302</xdr:rowOff>
    </xdr:from>
    <xdr:to>
      <xdr:col>116</xdr:col>
      <xdr:colOff>63500</xdr:colOff>
      <xdr:row>61</xdr:row>
      <xdr:rowOff>138684</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778220" y="10356342"/>
          <a:ext cx="73152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85979</xdr:rowOff>
    </xdr:from>
    <xdr:to>
      <xdr:col>107</xdr:col>
      <xdr:colOff>101600</xdr:colOff>
      <xdr:row>62</xdr:row>
      <xdr:rowOff>16129</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7937480" y="103120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130302</xdr:rowOff>
    </xdr:from>
    <xdr:to>
      <xdr:col>111</xdr:col>
      <xdr:colOff>177800</xdr:colOff>
      <xdr:row>61</xdr:row>
      <xdr:rowOff>136779</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17988280" y="10356342"/>
          <a:ext cx="78994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8018</xdr:rowOff>
    </xdr:from>
    <xdr:ext cx="469744" cy="259045"/>
    <xdr:sp macro="" textlink="">
      <xdr:nvSpPr>
        <xdr:cNvPr id="589" name="n_1aveValue【学校施設】&#10;一人当たり面積">
          <a:extLst>
            <a:ext uri="{FF2B5EF4-FFF2-40B4-BE49-F238E27FC236}">
              <a16:creationId xmlns:a16="http://schemas.microsoft.com/office/drawing/2014/main" id="{00000000-0008-0000-0100-00004D020000}"/>
            </a:ext>
          </a:extLst>
        </xdr:cNvPr>
        <xdr:cNvSpPr txBox="1"/>
      </xdr:nvSpPr>
      <xdr:spPr>
        <a:xfrm>
          <a:off x="18561127" y="1040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12971</xdr:rowOff>
    </xdr:from>
    <xdr:ext cx="469744" cy="259045"/>
    <xdr:sp macro="" textlink="">
      <xdr:nvSpPr>
        <xdr:cNvPr id="590" name="n_2aveValue【学校施設】&#10;一人当たり面積">
          <a:extLst>
            <a:ext uri="{FF2B5EF4-FFF2-40B4-BE49-F238E27FC236}">
              <a16:creationId xmlns:a16="http://schemas.microsoft.com/office/drawing/2014/main" id="{00000000-0008-0000-0100-00004E020000}"/>
            </a:ext>
          </a:extLst>
        </xdr:cNvPr>
        <xdr:cNvSpPr txBox="1"/>
      </xdr:nvSpPr>
      <xdr:spPr>
        <a:xfrm>
          <a:off x="17776267" y="104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26179</xdr:rowOff>
    </xdr:from>
    <xdr:ext cx="469744" cy="259045"/>
    <xdr:sp macro="" textlink="">
      <xdr:nvSpPr>
        <xdr:cNvPr id="591" name="n_1mainValue【学校施設】&#10;一人当たり面積">
          <a:extLst>
            <a:ext uri="{FF2B5EF4-FFF2-40B4-BE49-F238E27FC236}">
              <a16:creationId xmlns:a16="http://schemas.microsoft.com/office/drawing/2014/main" id="{00000000-0008-0000-0100-00004F020000}"/>
            </a:ext>
          </a:extLst>
        </xdr:cNvPr>
        <xdr:cNvSpPr txBox="1"/>
      </xdr:nvSpPr>
      <xdr:spPr>
        <a:xfrm>
          <a:off x="185611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92" name="n_2mainValue【学校施設】&#10;一人当たり面積">
          <a:extLst>
            <a:ext uri="{FF2B5EF4-FFF2-40B4-BE49-F238E27FC236}">
              <a16:creationId xmlns:a16="http://schemas.microsoft.com/office/drawing/2014/main" id="{00000000-0008-0000-0100-000050020000}"/>
            </a:ext>
          </a:extLst>
        </xdr:cNvPr>
        <xdr:cNvSpPr txBox="1"/>
      </xdr:nvSpPr>
      <xdr:spPr>
        <a:xfrm>
          <a:off x="17776267" y="1009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a:extLst>
            <a:ext uri="{FF2B5EF4-FFF2-40B4-BE49-F238E27FC236}">
              <a16:creationId xmlns:a16="http://schemas.microsoft.com/office/drawing/2014/main" id="{00000000-0008-0000-0100-00006A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118111</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4375764" y="12993732"/>
          <a:ext cx="0" cy="137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20" name="【児童館】&#10;有形固定資産減価償却率最小値テキスト">
          <a:extLst>
            <a:ext uri="{FF2B5EF4-FFF2-40B4-BE49-F238E27FC236}">
              <a16:creationId xmlns:a16="http://schemas.microsoft.com/office/drawing/2014/main" id="{00000000-0008-0000-0100-00006C020000}"/>
            </a:ext>
          </a:extLst>
        </xdr:cNvPr>
        <xdr:cNvSpPr txBox="1"/>
      </xdr:nvSpPr>
      <xdr:spPr>
        <a:xfrm>
          <a:off x="144145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622" name="【児童館】&#10;有形固定資産減価償却率最大値テキスト">
          <a:extLst>
            <a:ext uri="{FF2B5EF4-FFF2-40B4-BE49-F238E27FC236}">
              <a16:creationId xmlns:a16="http://schemas.microsoft.com/office/drawing/2014/main" id="{00000000-0008-0000-0100-00006E020000}"/>
            </a:ext>
          </a:extLst>
        </xdr:cNvPr>
        <xdr:cNvSpPr txBox="1"/>
      </xdr:nvSpPr>
      <xdr:spPr>
        <a:xfrm>
          <a:off x="14414500" y="1277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4287500" y="12993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163665</xdr:rowOff>
    </xdr:from>
    <xdr:ext cx="405111" cy="259045"/>
    <xdr:sp macro="" textlink="">
      <xdr:nvSpPr>
        <xdr:cNvPr id="624" name="【児童館】&#10;有形固定資産減価償却率平均値テキスト">
          <a:extLst>
            <a:ext uri="{FF2B5EF4-FFF2-40B4-BE49-F238E27FC236}">
              <a16:creationId xmlns:a16="http://schemas.microsoft.com/office/drawing/2014/main" id="{00000000-0008-0000-0100-000070020000}"/>
            </a:ext>
          </a:extLst>
        </xdr:cNvPr>
        <xdr:cNvSpPr txBox="1"/>
      </xdr:nvSpPr>
      <xdr:spPr>
        <a:xfrm>
          <a:off x="14414500" y="1340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14325600" y="135519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1357884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59145</xdr:rowOff>
    </xdr:from>
    <xdr:to>
      <xdr:col>76</xdr:col>
      <xdr:colOff>165100</xdr:colOff>
      <xdr:row>82</xdr:row>
      <xdr:rowOff>160745</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2804140" y="138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633" name="楕円 632">
          <a:extLst>
            <a:ext uri="{FF2B5EF4-FFF2-40B4-BE49-F238E27FC236}">
              <a16:creationId xmlns:a16="http://schemas.microsoft.com/office/drawing/2014/main" id="{00000000-0008-0000-0100-000079020000}"/>
            </a:ext>
          </a:extLst>
        </xdr:cNvPr>
        <xdr:cNvSpPr/>
      </xdr:nvSpPr>
      <xdr:spPr>
        <a:xfrm>
          <a:off x="14325600" y="1357158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138809</xdr:rowOff>
    </xdr:from>
    <xdr:ext cx="405111" cy="259045"/>
    <xdr:sp macro="" textlink="">
      <xdr:nvSpPr>
        <xdr:cNvPr id="634" name="【児童館】&#10;有形固定資産減価償却率該当値テキスト">
          <a:extLst>
            <a:ext uri="{FF2B5EF4-FFF2-40B4-BE49-F238E27FC236}">
              <a16:creationId xmlns:a16="http://schemas.microsoft.com/office/drawing/2014/main" id="{00000000-0008-0000-0100-00007A020000}"/>
            </a:ext>
          </a:extLst>
        </xdr:cNvPr>
        <xdr:cNvSpPr txBox="1"/>
      </xdr:nvSpPr>
      <xdr:spPr>
        <a:xfrm>
          <a:off x="14414500" y="13550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57513</xdr:rowOff>
    </xdr:from>
    <xdr:to>
      <xdr:col>81</xdr:col>
      <xdr:colOff>101600</xdr:colOff>
      <xdr:row>81</xdr:row>
      <xdr:rowOff>159113</xdr:rowOff>
    </xdr:to>
    <xdr:sp macro="" textlink="">
      <xdr:nvSpPr>
        <xdr:cNvPr id="635" name="楕円 634">
          <a:extLst>
            <a:ext uri="{FF2B5EF4-FFF2-40B4-BE49-F238E27FC236}">
              <a16:creationId xmlns:a16="http://schemas.microsoft.com/office/drawing/2014/main" id="{00000000-0008-0000-0100-00007B020000}"/>
            </a:ext>
          </a:extLst>
        </xdr:cNvPr>
        <xdr:cNvSpPr/>
      </xdr:nvSpPr>
      <xdr:spPr>
        <a:xfrm>
          <a:off x="13578840" y="136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39732</xdr:rowOff>
    </xdr:from>
    <xdr:to>
      <xdr:col>85</xdr:col>
      <xdr:colOff>127000</xdr:colOff>
      <xdr:row>81</xdr:row>
      <xdr:rowOff>108313</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flipV="1">
          <a:off x="13629640" y="13618572"/>
          <a:ext cx="74676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49349</xdr:rowOff>
    </xdr:from>
    <xdr:to>
      <xdr:col>76</xdr:col>
      <xdr:colOff>165100</xdr:colOff>
      <xdr:row>82</xdr:row>
      <xdr:rowOff>150949</xdr:rowOff>
    </xdr:to>
    <xdr:sp macro="" textlink="">
      <xdr:nvSpPr>
        <xdr:cNvPr id="637" name="楕円 636">
          <a:extLst>
            <a:ext uri="{FF2B5EF4-FFF2-40B4-BE49-F238E27FC236}">
              <a16:creationId xmlns:a16="http://schemas.microsoft.com/office/drawing/2014/main" id="{00000000-0008-0000-0100-00007D020000}"/>
            </a:ext>
          </a:extLst>
        </xdr:cNvPr>
        <xdr:cNvSpPr/>
      </xdr:nvSpPr>
      <xdr:spPr>
        <a:xfrm>
          <a:off x="1280414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108313</xdr:rowOff>
    </xdr:from>
    <xdr:to>
      <xdr:col>81</xdr:col>
      <xdr:colOff>50800</xdr:colOff>
      <xdr:row>82</xdr:row>
      <xdr:rowOff>100149</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flipV="1">
          <a:off x="12854940" y="13687153"/>
          <a:ext cx="774700" cy="15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116857</xdr:rowOff>
    </xdr:from>
    <xdr:ext cx="405111" cy="259045"/>
    <xdr:sp macro="" textlink="">
      <xdr:nvSpPr>
        <xdr:cNvPr id="639" name="n_1aveValue【児童館】&#10;有形固定資産減価償却率">
          <a:extLst>
            <a:ext uri="{FF2B5EF4-FFF2-40B4-BE49-F238E27FC236}">
              <a16:creationId xmlns:a16="http://schemas.microsoft.com/office/drawing/2014/main" id="{00000000-0008-0000-0100-00007F020000}"/>
            </a:ext>
          </a:extLst>
        </xdr:cNvPr>
        <xdr:cNvSpPr txBox="1"/>
      </xdr:nvSpPr>
      <xdr:spPr>
        <a:xfrm>
          <a:off x="1343724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151872</xdr:rowOff>
    </xdr:from>
    <xdr:ext cx="405111" cy="259045"/>
    <xdr:sp macro="" textlink="">
      <xdr:nvSpPr>
        <xdr:cNvPr id="640" name="n_2aveValue【児童館】&#10;有形固定資産減価償却率">
          <a:extLst>
            <a:ext uri="{FF2B5EF4-FFF2-40B4-BE49-F238E27FC236}">
              <a16:creationId xmlns:a16="http://schemas.microsoft.com/office/drawing/2014/main" id="{00000000-0008-0000-0100-000080020000}"/>
            </a:ext>
          </a:extLst>
        </xdr:cNvPr>
        <xdr:cNvSpPr txBox="1"/>
      </xdr:nvSpPr>
      <xdr:spPr>
        <a:xfrm>
          <a:off x="12675244" y="1389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150240</xdr:rowOff>
    </xdr:from>
    <xdr:ext cx="405111" cy="259045"/>
    <xdr:sp macro="" textlink="">
      <xdr:nvSpPr>
        <xdr:cNvPr id="641" name="n_1mainValue【児童館】&#10;有形固定資産減価償却率">
          <a:extLst>
            <a:ext uri="{FF2B5EF4-FFF2-40B4-BE49-F238E27FC236}">
              <a16:creationId xmlns:a16="http://schemas.microsoft.com/office/drawing/2014/main" id="{00000000-0008-0000-0100-000081020000}"/>
            </a:ext>
          </a:extLst>
        </xdr:cNvPr>
        <xdr:cNvSpPr txBox="1"/>
      </xdr:nvSpPr>
      <xdr:spPr>
        <a:xfrm>
          <a:off x="13437244" y="13729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167476</xdr:rowOff>
    </xdr:from>
    <xdr:ext cx="405111" cy="259045"/>
    <xdr:sp macro="" textlink="">
      <xdr:nvSpPr>
        <xdr:cNvPr id="642" name="n_2mainValue【児童館】&#10;有形固定資産減価償却率">
          <a:extLst>
            <a:ext uri="{FF2B5EF4-FFF2-40B4-BE49-F238E27FC236}">
              <a16:creationId xmlns:a16="http://schemas.microsoft.com/office/drawing/2014/main" id="{00000000-0008-0000-0100-000082020000}"/>
            </a:ext>
          </a:extLst>
        </xdr:cNvPr>
        <xdr:cNvSpPr txBox="1"/>
      </xdr:nvSpPr>
      <xdr:spPr>
        <a:xfrm>
          <a:off x="12675244" y="1357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児童館】&#10;一人当たり面積グラフ枠">
          <a:extLst>
            <a:ext uri="{FF2B5EF4-FFF2-40B4-BE49-F238E27FC236}">
              <a16:creationId xmlns:a16="http://schemas.microsoft.com/office/drawing/2014/main" id="{00000000-0008-0000-0100-000097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163830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flipV="1">
          <a:off x="19509104" y="1307211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665" name="【児童館】&#10;一人当たり面積最小値テキスト">
          <a:extLst>
            <a:ext uri="{FF2B5EF4-FFF2-40B4-BE49-F238E27FC236}">
              <a16:creationId xmlns:a16="http://schemas.microsoft.com/office/drawing/2014/main" id="{00000000-0008-0000-0100-000099020000}"/>
            </a:ext>
          </a:extLst>
        </xdr:cNvPr>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67" name="【児童館】&#10;一人当たり面積最大値テキスト">
          <a:extLst>
            <a:ext uri="{FF2B5EF4-FFF2-40B4-BE49-F238E27FC236}">
              <a16:creationId xmlns:a16="http://schemas.microsoft.com/office/drawing/2014/main" id="{00000000-0008-0000-0100-00009B020000}"/>
            </a:ext>
          </a:extLst>
        </xdr:cNvPr>
        <xdr:cNvSpPr txBox="1"/>
      </xdr:nvSpPr>
      <xdr:spPr>
        <a:xfrm>
          <a:off x="1954784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94437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135907</xdr:rowOff>
    </xdr:from>
    <xdr:ext cx="469744" cy="259045"/>
    <xdr:sp macro="" textlink="">
      <xdr:nvSpPr>
        <xdr:cNvPr id="669" name="【児童館】&#10;一人当たり面積平均値テキスト">
          <a:extLst>
            <a:ext uri="{FF2B5EF4-FFF2-40B4-BE49-F238E27FC236}">
              <a16:creationId xmlns:a16="http://schemas.microsoft.com/office/drawing/2014/main" id="{00000000-0008-0000-0100-00009D020000}"/>
            </a:ext>
          </a:extLst>
        </xdr:cNvPr>
        <xdr:cNvSpPr txBox="1"/>
      </xdr:nvSpPr>
      <xdr:spPr>
        <a:xfrm>
          <a:off x="19547840" y="13547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94589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873504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79374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945894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79" name="【児童館】&#10;一人当たり面積該当値テキスト">
          <a:extLst>
            <a:ext uri="{FF2B5EF4-FFF2-40B4-BE49-F238E27FC236}">
              <a16:creationId xmlns:a16="http://schemas.microsoft.com/office/drawing/2014/main" id="{00000000-0008-0000-0100-0000A7020000}"/>
            </a:ext>
          </a:extLst>
        </xdr:cNvPr>
        <xdr:cNvSpPr txBox="1"/>
      </xdr:nvSpPr>
      <xdr:spPr>
        <a:xfrm>
          <a:off x="19547840"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873504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778220" y="142341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79374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7988280" y="142341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59707</xdr:rowOff>
    </xdr:from>
    <xdr:ext cx="469744" cy="259045"/>
    <xdr:sp macro="" textlink="">
      <xdr:nvSpPr>
        <xdr:cNvPr id="684" name="n_1aveValue【児童館】&#10;一人当たり面積">
          <a:extLst>
            <a:ext uri="{FF2B5EF4-FFF2-40B4-BE49-F238E27FC236}">
              <a16:creationId xmlns:a16="http://schemas.microsoft.com/office/drawing/2014/main" id="{00000000-0008-0000-0100-0000AC020000}"/>
            </a:ext>
          </a:extLst>
        </xdr:cNvPr>
        <xdr:cNvSpPr txBox="1"/>
      </xdr:nvSpPr>
      <xdr:spPr>
        <a:xfrm>
          <a:off x="185611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85" name="n_2aveValue【児童館】&#10;一人当たり面積">
          <a:extLst>
            <a:ext uri="{FF2B5EF4-FFF2-40B4-BE49-F238E27FC236}">
              <a16:creationId xmlns:a16="http://schemas.microsoft.com/office/drawing/2014/main" id="{00000000-0008-0000-0100-0000AD020000}"/>
            </a:ext>
          </a:extLst>
        </xdr:cNvPr>
        <xdr:cNvSpPr txBox="1"/>
      </xdr:nvSpPr>
      <xdr:spPr>
        <a:xfrm>
          <a:off x="1777626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86" name="n_1mainValue【児童館】&#10;一人当たり面積">
          <a:extLst>
            <a:ext uri="{FF2B5EF4-FFF2-40B4-BE49-F238E27FC236}">
              <a16:creationId xmlns:a16="http://schemas.microsoft.com/office/drawing/2014/main" id="{00000000-0008-0000-0100-0000AE020000}"/>
            </a:ext>
          </a:extLst>
        </xdr:cNvPr>
        <xdr:cNvSpPr txBox="1"/>
      </xdr:nvSpPr>
      <xdr:spPr>
        <a:xfrm>
          <a:off x="185611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87" name="n_2mainValue【児童館】&#10;一人当たり面積">
          <a:extLst>
            <a:ext uri="{FF2B5EF4-FFF2-40B4-BE49-F238E27FC236}">
              <a16:creationId xmlns:a16="http://schemas.microsoft.com/office/drawing/2014/main" id="{00000000-0008-0000-0100-0000AF020000}"/>
            </a:ext>
          </a:extLst>
        </xdr:cNvPr>
        <xdr:cNvSpPr txBox="1"/>
      </xdr:nvSpPr>
      <xdr:spPr>
        <a:xfrm>
          <a:off x="177762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a:extLst>
            <a:ext uri="{FF2B5EF4-FFF2-40B4-BE49-F238E27FC236}">
              <a16:creationId xmlns:a16="http://schemas.microsoft.com/office/drawing/2014/main" id="{00000000-0008-0000-0100-0000C5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51054</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14375764" y="1680362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54881</xdr:rowOff>
    </xdr:from>
    <xdr:ext cx="405111" cy="259045"/>
    <xdr:sp macro="" textlink="">
      <xdr:nvSpPr>
        <xdr:cNvPr id="711" name="【公民館】&#10;有形固定資産減価償却率最小値テキスト">
          <a:extLst>
            <a:ext uri="{FF2B5EF4-FFF2-40B4-BE49-F238E27FC236}">
              <a16:creationId xmlns:a16="http://schemas.microsoft.com/office/drawing/2014/main" id="{00000000-0008-0000-0100-0000C7020000}"/>
            </a:ext>
          </a:extLst>
        </xdr:cNvPr>
        <xdr:cNvSpPr txBox="1"/>
      </xdr:nvSpPr>
      <xdr:spPr>
        <a:xfrm>
          <a:off x="14414500" y="1799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51054</xdr:rowOff>
    </xdr:from>
    <xdr:to>
      <xdr:col>86</xdr:col>
      <xdr:colOff>25400</xdr:colOff>
      <xdr:row>107</xdr:row>
      <xdr:rowOff>51054</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4287500" y="17988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713" name="【公民館】&#10;有形固定資産減価償却率最大値テキスト">
          <a:extLst>
            <a:ext uri="{FF2B5EF4-FFF2-40B4-BE49-F238E27FC236}">
              <a16:creationId xmlns:a16="http://schemas.microsoft.com/office/drawing/2014/main" id="{00000000-0008-0000-0100-0000C9020000}"/>
            </a:ext>
          </a:extLst>
        </xdr:cNvPr>
        <xdr:cNvSpPr txBox="1"/>
      </xdr:nvSpPr>
      <xdr:spPr>
        <a:xfrm>
          <a:off x="14414500" y="1658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4287500" y="1680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40403</xdr:rowOff>
    </xdr:from>
    <xdr:ext cx="405111" cy="259045"/>
    <xdr:sp macro="" textlink="">
      <xdr:nvSpPr>
        <xdr:cNvPr id="715" name="【公民館】&#10;有形固定資産減価償却率平均値テキスト">
          <a:extLst>
            <a:ext uri="{FF2B5EF4-FFF2-40B4-BE49-F238E27FC236}">
              <a16:creationId xmlns:a16="http://schemas.microsoft.com/office/drawing/2014/main" id="{00000000-0008-0000-0100-0000CB020000}"/>
            </a:ext>
          </a:extLst>
        </xdr:cNvPr>
        <xdr:cNvSpPr txBox="1"/>
      </xdr:nvSpPr>
      <xdr:spPr>
        <a:xfrm>
          <a:off x="14414500" y="17474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4325600" y="1749653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128041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103124</xdr:rowOff>
    </xdr:from>
    <xdr:to>
      <xdr:col>85</xdr:col>
      <xdr:colOff>177800</xdr:colOff>
      <xdr:row>103</xdr:row>
      <xdr:rowOff>33274</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4325600" y="1720240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126001</xdr:rowOff>
    </xdr:from>
    <xdr:ext cx="405111" cy="259045"/>
    <xdr:sp macro="" textlink="">
      <xdr:nvSpPr>
        <xdr:cNvPr id="725" name="【公民館】&#10;有形固定資産減価償却率該当値テキスト">
          <a:extLst>
            <a:ext uri="{FF2B5EF4-FFF2-40B4-BE49-F238E27FC236}">
              <a16:creationId xmlns:a16="http://schemas.microsoft.com/office/drawing/2014/main" id="{00000000-0008-0000-0100-0000D5020000}"/>
            </a:ext>
          </a:extLst>
        </xdr:cNvPr>
        <xdr:cNvSpPr txBox="1"/>
      </xdr:nvSpPr>
      <xdr:spPr>
        <a:xfrm>
          <a:off x="14414500" y="1705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3578840" y="17238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153924</xdr:rowOff>
    </xdr:from>
    <xdr:to>
      <xdr:col>85</xdr:col>
      <xdr:colOff>127000</xdr:colOff>
      <xdr:row>103</xdr:row>
      <xdr:rowOff>19050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13629640" y="17253204"/>
          <a:ext cx="74676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2804140" y="17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103</xdr:row>
      <xdr:rowOff>64770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12854940" y="1728597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30" name="n_1aveValue【公民館】&#10;有形固定資産減価償却率">
          <a:extLst>
            <a:ext uri="{FF2B5EF4-FFF2-40B4-BE49-F238E27FC236}">
              <a16:creationId xmlns:a16="http://schemas.microsoft.com/office/drawing/2014/main" id="{00000000-0008-0000-0100-0000DA020000}"/>
            </a:ext>
          </a:extLst>
        </xdr:cNvPr>
        <xdr:cNvSpPr txBox="1"/>
      </xdr:nvSpPr>
      <xdr:spPr>
        <a:xfrm>
          <a:off x="1343724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731" name="n_2aveValue【公民館】&#10;有形固定資産減価償却率">
          <a:extLst>
            <a:ext uri="{FF2B5EF4-FFF2-40B4-BE49-F238E27FC236}">
              <a16:creationId xmlns:a16="http://schemas.microsoft.com/office/drawing/2014/main" id="{00000000-0008-0000-0100-0000DB020000}"/>
            </a:ext>
          </a:extLst>
        </xdr:cNvPr>
        <xdr:cNvSpPr txBox="1"/>
      </xdr:nvSpPr>
      <xdr:spPr>
        <a:xfrm>
          <a:off x="126752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732" name="n_1mainValue【公民館】&#10;有形固定資産減価償却率">
          <a:extLst>
            <a:ext uri="{FF2B5EF4-FFF2-40B4-BE49-F238E27FC236}">
              <a16:creationId xmlns:a16="http://schemas.microsoft.com/office/drawing/2014/main" id="{00000000-0008-0000-0100-0000DC020000}"/>
            </a:ext>
          </a:extLst>
        </xdr:cNvPr>
        <xdr:cNvSpPr txBox="1"/>
      </xdr:nvSpPr>
      <xdr:spPr>
        <a:xfrm>
          <a:off x="13437244" y="1701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733" name="n_2mainValue【公民館】&#10;有形固定資産減価償却率">
          <a:extLst>
            <a:ext uri="{FF2B5EF4-FFF2-40B4-BE49-F238E27FC236}">
              <a16:creationId xmlns:a16="http://schemas.microsoft.com/office/drawing/2014/main" id="{00000000-0008-0000-0100-0000DD020000}"/>
            </a:ext>
          </a:extLst>
        </xdr:cNvPr>
        <xdr:cNvSpPr txBox="1"/>
      </xdr:nvSpPr>
      <xdr:spPr>
        <a:xfrm>
          <a:off x="12675244" y="1706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00000000-0008-0000-0100-0000F6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19509104" y="16746039"/>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60" name="【公民館】&#10;一人当たり面積最小値テキスト">
          <a:extLst>
            <a:ext uri="{FF2B5EF4-FFF2-40B4-BE49-F238E27FC236}">
              <a16:creationId xmlns:a16="http://schemas.microsoft.com/office/drawing/2014/main" id="{00000000-0008-0000-0100-0000F8020000}"/>
            </a:ext>
          </a:extLst>
        </xdr:cNvPr>
        <xdr:cNvSpPr txBox="1"/>
      </xdr:nvSpPr>
      <xdr:spPr>
        <a:xfrm>
          <a:off x="19547840"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94437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62" name="【公民館】&#10;一人当たり面積最大値テキスト">
          <a:extLst>
            <a:ext uri="{FF2B5EF4-FFF2-40B4-BE49-F238E27FC236}">
              <a16:creationId xmlns:a16="http://schemas.microsoft.com/office/drawing/2014/main" id="{00000000-0008-0000-0100-0000FA020000}"/>
            </a:ext>
          </a:extLst>
        </xdr:cNvPr>
        <xdr:cNvSpPr txBox="1"/>
      </xdr:nvSpPr>
      <xdr:spPr>
        <a:xfrm>
          <a:off x="19547840" y="165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94437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89098</xdr:rowOff>
    </xdr:from>
    <xdr:ext cx="469744" cy="259045"/>
    <xdr:sp macro="" textlink="">
      <xdr:nvSpPr>
        <xdr:cNvPr id="764" name="【公民館】&#10;一人当たり面積平均値テキスト">
          <a:extLst>
            <a:ext uri="{FF2B5EF4-FFF2-40B4-BE49-F238E27FC236}">
              <a16:creationId xmlns:a16="http://schemas.microsoft.com/office/drawing/2014/main" id="{00000000-0008-0000-0100-0000FC020000}"/>
            </a:ext>
          </a:extLst>
        </xdr:cNvPr>
        <xdr:cNvSpPr txBox="1"/>
      </xdr:nvSpPr>
      <xdr:spPr>
        <a:xfrm>
          <a:off x="19547840" y="17523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94589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139700</xdr:rowOff>
    </xdr:from>
    <xdr:to>
      <xdr:col>112</xdr:col>
      <xdr:colOff>38100</xdr:colOff>
      <xdr:row>105</xdr:row>
      <xdr:rowOff>69850</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873504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156029</xdr:rowOff>
    </xdr:from>
    <xdr:to>
      <xdr:col>107</xdr:col>
      <xdr:colOff>101600</xdr:colOff>
      <xdr:row>105</xdr:row>
      <xdr:rowOff>86179</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79374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58057</xdr:rowOff>
    </xdr:from>
    <xdr:to>
      <xdr:col>116</xdr:col>
      <xdr:colOff>114300</xdr:colOff>
      <xdr:row>108</xdr:row>
      <xdr:rowOff>159657</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945894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144434</xdr:rowOff>
    </xdr:from>
    <xdr:ext cx="469744" cy="259045"/>
    <xdr:sp macro="" textlink="">
      <xdr:nvSpPr>
        <xdr:cNvPr id="774" name="【公民館】&#10;一人当たり面積該当値テキスト">
          <a:extLst>
            <a:ext uri="{FF2B5EF4-FFF2-40B4-BE49-F238E27FC236}">
              <a16:creationId xmlns:a16="http://schemas.microsoft.com/office/drawing/2014/main" id="{00000000-0008-0000-0100-000006030000}"/>
            </a:ext>
          </a:extLst>
        </xdr:cNvPr>
        <xdr:cNvSpPr txBox="1"/>
      </xdr:nvSpPr>
      <xdr:spPr>
        <a:xfrm>
          <a:off x="19547840" y="1808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8735040" y="181631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108857</xdr:rowOff>
    </xdr:from>
    <xdr:to>
      <xdr:col>116</xdr:col>
      <xdr:colOff>63500</xdr:colOff>
      <xdr:row>108</xdr:row>
      <xdr:rowOff>108857</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8778220" y="1821397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793748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108857</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7988280" y="1821397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86377</xdr:rowOff>
    </xdr:from>
    <xdr:ext cx="469744" cy="259045"/>
    <xdr:sp macro="" textlink="">
      <xdr:nvSpPr>
        <xdr:cNvPr id="779" name="n_1aveValue【公民館】&#10;一人当たり面積">
          <a:extLst>
            <a:ext uri="{FF2B5EF4-FFF2-40B4-BE49-F238E27FC236}">
              <a16:creationId xmlns:a16="http://schemas.microsoft.com/office/drawing/2014/main" id="{00000000-0008-0000-0100-00000B030000}"/>
            </a:ext>
          </a:extLst>
        </xdr:cNvPr>
        <xdr:cNvSpPr txBox="1"/>
      </xdr:nvSpPr>
      <xdr:spPr>
        <a:xfrm>
          <a:off x="185611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102706</xdr:rowOff>
    </xdr:from>
    <xdr:ext cx="469744" cy="259045"/>
    <xdr:sp macro="" textlink="">
      <xdr:nvSpPr>
        <xdr:cNvPr id="780" name="n_2aveValue【公民館】&#10;一人当たり面積">
          <a:extLst>
            <a:ext uri="{FF2B5EF4-FFF2-40B4-BE49-F238E27FC236}">
              <a16:creationId xmlns:a16="http://schemas.microsoft.com/office/drawing/2014/main" id="{00000000-0008-0000-0100-00000C030000}"/>
            </a:ext>
          </a:extLst>
        </xdr:cNvPr>
        <xdr:cNvSpPr txBox="1"/>
      </xdr:nvSpPr>
      <xdr:spPr>
        <a:xfrm>
          <a:off x="17776267" y="173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781" name="n_1mainValue【公民館】&#10;一人当たり面積">
          <a:extLst>
            <a:ext uri="{FF2B5EF4-FFF2-40B4-BE49-F238E27FC236}">
              <a16:creationId xmlns:a16="http://schemas.microsoft.com/office/drawing/2014/main" id="{00000000-0008-0000-0100-00000D030000}"/>
            </a:ext>
          </a:extLst>
        </xdr:cNvPr>
        <xdr:cNvSpPr txBox="1"/>
      </xdr:nvSpPr>
      <xdr:spPr>
        <a:xfrm>
          <a:off x="185611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782" name="n_2mainValue【公民館】&#10;一人当たり面積">
          <a:extLst>
            <a:ext uri="{FF2B5EF4-FFF2-40B4-BE49-F238E27FC236}">
              <a16:creationId xmlns:a16="http://schemas.microsoft.com/office/drawing/2014/main" id="{00000000-0008-0000-0100-00000E030000}"/>
            </a:ext>
          </a:extLst>
        </xdr:cNvPr>
        <xdr:cNvSpPr txBox="1"/>
      </xdr:nvSpPr>
      <xdr:spPr>
        <a:xfrm>
          <a:off x="1777626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本市では、高度経済成長期及び人口増加が著しかった昭和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を中心に、庁舎、学校、公営住宅等を集中的に整備してきた。これらの公共施設のうち、公営住宅及び学校施設については、本市で保有する有形固定資産の大きな割合を占める状況にあり、また、有形固定資産減価償却率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％を超えていることからも施設の老朽化が進んでいることが分かる。このため、学校、市営住宅においては、平成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個別長寿命化計画を策定し、今後、その他の施設についても、令和元年度中に個別施設計画の策定を予定しており、これらの計画等に基づき計画的な維持修繕に取り組むことで、財政負担の軽減や施設の長寿命化を図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734,317
729,013
390.32
422,782,942
410,085,959
6,257,525
189,204,712
432,065,153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20683</xdr:rowOff>
    </xdr:from>
    <xdr:to>
      <xdr:col>24</xdr:col>
      <xdr:colOff>62865</xdr:colOff>
      <xdr:row>40</xdr:row>
      <xdr:rowOff>151312</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720443"/>
          <a:ext cx="0" cy="113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155139</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686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151312</xdr:rowOff>
    </xdr:from>
    <xdr:to>
      <xdr:col>24</xdr:col>
      <xdr:colOff>152400</xdr:colOff>
      <xdr:row>40</xdr:row>
      <xdr:rowOff>151312</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68569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138810</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503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20683</xdr:rowOff>
    </xdr:from>
    <xdr:to>
      <xdr:col>24</xdr:col>
      <xdr:colOff>152400</xdr:colOff>
      <xdr:row>34</xdr:row>
      <xdr:rowOff>20683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7204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118490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15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95613</xdr:rowOff>
    </xdr:from>
    <xdr:to>
      <xdr:col>24</xdr:col>
      <xdr:colOff>114300</xdr:colOff>
      <xdr:row>38</xdr:row>
      <xdr:rowOff>25763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2982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111942</xdr:rowOff>
    </xdr:from>
    <xdr:to>
      <xdr:col>20</xdr:col>
      <xdr:colOff>38100</xdr:colOff>
      <xdr:row>38</xdr:row>
      <xdr:rowOff>42092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3146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28666</xdr:rowOff>
    </xdr:from>
    <xdr:to>
      <xdr:col>24</xdr:col>
      <xdr:colOff>114300</xdr:colOff>
      <xdr:row>40</xdr:row>
      <xdr:rowOff>130266</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03606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115043</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124960" y="665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133169</xdr:rowOff>
    </xdr:from>
    <xdr:to>
      <xdr:col>20</xdr:col>
      <xdr:colOff>38100</xdr:colOff>
      <xdr:row>41</xdr:row>
      <xdr:rowOff>63319</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312160" y="6838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79466</xdr:rowOff>
    </xdr:from>
    <xdr:to>
      <xdr:col>24</xdr:col>
      <xdr:colOff>63500</xdr:colOff>
      <xdr:row>41</xdr:row>
      <xdr:rowOff>12519</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355340" y="6785066"/>
          <a:ext cx="731520" cy="10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10704</xdr:rowOff>
    </xdr:from>
    <xdr:to>
      <xdr:col>15</xdr:col>
      <xdr:colOff>101600</xdr:colOff>
      <xdr:row>41</xdr:row>
      <xdr:rowOff>112304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514600" y="68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12519</xdr:rowOff>
    </xdr:from>
    <xdr:to>
      <xdr:col>19</xdr:col>
      <xdr:colOff>177800</xdr:colOff>
      <xdr:row>41</xdr:row>
      <xdr:rowOff>61504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565400" y="6885759"/>
          <a:ext cx="78994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58619</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200-00004E000000}"/>
            </a:ext>
          </a:extLst>
        </xdr:cNvPr>
        <xdr:cNvSpPr txBox="1"/>
      </xdr:nvSpPr>
      <xdr:spPr>
        <a:xfrm>
          <a:off x="3170564" y="609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200-00004F000000}"/>
            </a:ext>
          </a:extLst>
        </xdr:cNvPr>
        <xdr:cNvSpPr txBox="1"/>
      </xdr:nvSpPr>
      <xdr:spPr>
        <a:xfrm>
          <a:off x="238570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54446</xdr:rowOff>
    </xdr:from>
    <xdr:ext cx="405111" cy="259045"/>
    <xdr:sp macro="" textlink="">
      <xdr:nvSpPr>
        <xdr:cNvPr id="80" name="n_1mainValue【図書館】&#10;有形固定資産減価償却率">
          <a:extLst>
            <a:ext uri="{FF2B5EF4-FFF2-40B4-BE49-F238E27FC236}">
              <a16:creationId xmlns:a16="http://schemas.microsoft.com/office/drawing/2014/main" id="{00000000-0008-0000-0200-000050000000}"/>
            </a:ext>
          </a:extLst>
        </xdr:cNvPr>
        <xdr:cNvSpPr txBox="1"/>
      </xdr:nvSpPr>
      <xdr:spPr>
        <a:xfrm>
          <a:off x="3170564" y="692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103431</xdr:rowOff>
    </xdr:from>
    <xdr:ext cx="405111" cy="259045"/>
    <xdr:sp macro="" textlink="">
      <xdr:nvSpPr>
        <xdr:cNvPr id="81" name="n_2mainValue【図書館】&#10;有形固定資産減価償却率">
          <a:extLst>
            <a:ext uri="{FF2B5EF4-FFF2-40B4-BE49-F238E27FC236}">
              <a16:creationId xmlns:a16="http://schemas.microsoft.com/office/drawing/2014/main" id="{00000000-0008-0000-0200-000051000000}"/>
            </a:ext>
          </a:extLst>
        </xdr:cNvPr>
        <xdr:cNvSpPr txBox="1"/>
      </xdr:nvSpPr>
      <xdr:spPr>
        <a:xfrm>
          <a:off x="2385704" y="69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00000000-0008-0000-0200-000067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flipV="1">
          <a:off x="9219565" y="557403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5" name="【図書館】&#10;一人当たり面積最小値テキスト">
          <a:extLst>
            <a:ext uri="{FF2B5EF4-FFF2-40B4-BE49-F238E27FC236}">
              <a16:creationId xmlns:a16="http://schemas.microsoft.com/office/drawing/2014/main" id="{00000000-0008-0000-0200-000069000000}"/>
            </a:ext>
          </a:extLst>
        </xdr:cNvPr>
        <xdr:cNvSpPr txBox="1"/>
      </xdr:nvSpPr>
      <xdr:spPr>
        <a:xfrm>
          <a:off x="92583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915416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7" name="【図書館】&#10;一人当たり面積最大値テキスト">
          <a:extLst>
            <a:ext uri="{FF2B5EF4-FFF2-40B4-BE49-F238E27FC236}">
              <a16:creationId xmlns:a16="http://schemas.microsoft.com/office/drawing/2014/main" id="{00000000-0008-0000-0200-00006B000000}"/>
            </a:ext>
          </a:extLst>
        </xdr:cNvPr>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09" name="【図書館】&#10;一人当たり面積平均値テキスト">
          <a:extLst>
            <a:ext uri="{FF2B5EF4-FFF2-40B4-BE49-F238E27FC236}">
              <a16:creationId xmlns:a16="http://schemas.microsoft.com/office/drawing/2014/main" id="{00000000-0008-0000-0200-00006D000000}"/>
            </a:ext>
          </a:extLst>
        </xdr:cNvPr>
        <xdr:cNvSpPr txBox="1"/>
      </xdr:nvSpPr>
      <xdr:spPr>
        <a:xfrm>
          <a:off x="925830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919226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844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767080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18" name="楕円 117">
          <a:extLst>
            <a:ext uri="{FF2B5EF4-FFF2-40B4-BE49-F238E27FC236}">
              <a16:creationId xmlns:a16="http://schemas.microsoft.com/office/drawing/2014/main" id="{00000000-0008-0000-0200-000076000000}"/>
            </a:ext>
          </a:extLst>
        </xdr:cNvPr>
        <xdr:cNvSpPr/>
      </xdr:nvSpPr>
      <xdr:spPr>
        <a:xfrm>
          <a:off x="9192260" y="6689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200-000077000000}"/>
            </a:ext>
          </a:extLst>
        </xdr:cNvPr>
        <xdr:cNvSpPr txBox="1"/>
      </xdr:nvSpPr>
      <xdr:spPr>
        <a:xfrm>
          <a:off x="9258300"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8445500" y="668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30480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8496300" y="67360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2" name="楕円 121">
          <a:extLst>
            <a:ext uri="{FF2B5EF4-FFF2-40B4-BE49-F238E27FC236}">
              <a16:creationId xmlns:a16="http://schemas.microsoft.com/office/drawing/2014/main" id="{00000000-0008-0000-0200-00007A000000}"/>
            </a:ext>
          </a:extLst>
        </xdr:cNvPr>
        <xdr:cNvSpPr/>
      </xdr:nvSpPr>
      <xdr:spPr>
        <a:xfrm>
          <a:off x="7670800" y="6689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30480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7713980" y="67360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24" name="n_1aveValue【図書館】&#10;一人当たり面積">
          <a:extLst>
            <a:ext uri="{FF2B5EF4-FFF2-40B4-BE49-F238E27FC236}">
              <a16:creationId xmlns:a16="http://schemas.microsoft.com/office/drawing/2014/main" id="{00000000-0008-0000-0200-00007C000000}"/>
            </a:ext>
          </a:extLst>
        </xdr:cNvPr>
        <xdr:cNvSpPr txBox="1"/>
      </xdr:nvSpPr>
      <xdr:spPr>
        <a:xfrm>
          <a:off x="827158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25" name="n_2aveValue【図書館】&#10;一人当たり面積">
          <a:extLst>
            <a:ext uri="{FF2B5EF4-FFF2-40B4-BE49-F238E27FC236}">
              <a16:creationId xmlns:a16="http://schemas.microsoft.com/office/drawing/2014/main" id="{00000000-0008-0000-0200-00007D000000}"/>
            </a:ext>
          </a:extLst>
        </xdr:cNvPr>
        <xdr:cNvSpPr txBox="1"/>
      </xdr:nvSpPr>
      <xdr:spPr>
        <a:xfrm>
          <a:off x="7509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26" name="n_1mainValue【図書館】&#10;一人当たり面積">
          <a:extLst>
            <a:ext uri="{FF2B5EF4-FFF2-40B4-BE49-F238E27FC236}">
              <a16:creationId xmlns:a16="http://schemas.microsoft.com/office/drawing/2014/main" id="{00000000-0008-0000-0200-00007E000000}"/>
            </a:ext>
          </a:extLst>
        </xdr:cNvPr>
        <xdr:cNvSpPr txBox="1"/>
      </xdr:nvSpPr>
      <xdr:spPr>
        <a:xfrm>
          <a:off x="827158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27" name="n_2mainValue【図書館】&#10;一人当たり面積">
          <a:extLst>
            <a:ext uri="{FF2B5EF4-FFF2-40B4-BE49-F238E27FC236}">
              <a16:creationId xmlns:a16="http://schemas.microsoft.com/office/drawing/2014/main" id="{00000000-0008-0000-0200-00007F000000}"/>
            </a:ext>
          </a:extLst>
        </xdr:cNvPr>
        <xdr:cNvSpPr txBox="1"/>
      </xdr:nvSpPr>
      <xdr:spPr>
        <a:xfrm>
          <a:off x="750958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00000000-0008-0000-0200-000097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4086225" y="9505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00000000-0008-0000-0200-000099000000}"/>
            </a:ext>
          </a:extLst>
        </xdr:cNvPr>
        <xdr:cNvSpPr txBox="1"/>
      </xdr:nvSpPr>
      <xdr:spPr>
        <a:xfrm>
          <a:off x="41249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402082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55" name="【体育館・プール】&#10;有形固定資産減価償却率最大値テキスト">
          <a:extLst>
            <a:ext uri="{FF2B5EF4-FFF2-40B4-BE49-F238E27FC236}">
              <a16:creationId xmlns:a16="http://schemas.microsoft.com/office/drawing/2014/main" id="{00000000-0008-0000-0200-00009B000000}"/>
            </a:ext>
          </a:extLst>
        </xdr:cNvPr>
        <xdr:cNvSpPr txBox="1"/>
      </xdr:nvSpPr>
      <xdr:spPr>
        <a:xfrm>
          <a:off x="412496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4020820" y="95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167657</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00000000-0008-0000-0200-00009D000000}"/>
            </a:ext>
          </a:extLst>
        </xdr:cNvPr>
        <xdr:cNvSpPr txBox="1"/>
      </xdr:nvSpPr>
      <xdr:spPr>
        <a:xfrm>
          <a:off x="412496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58" name="フローチャート: 判断 157">
          <a:extLst>
            <a:ext uri="{FF2B5EF4-FFF2-40B4-BE49-F238E27FC236}">
              <a16:creationId xmlns:a16="http://schemas.microsoft.com/office/drawing/2014/main" id="{00000000-0008-0000-0200-00009E000000}"/>
            </a:ext>
          </a:extLst>
        </xdr:cNvPr>
        <xdr:cNvSpPr/>
      </xdr:nvSpPr>
      <xdr:spPr>
        <a:xfrm>
          <a:off x="403606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3312160" y="10262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251460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66" name="楕円 165">
          <a:extLst>
            <a:ext uri="{FF2B5EF4-FFF2-40B4-BE49-F238E27FC236}">
              <a16:creationId xmlns:a16="http://schemas.microsoft.com/office/drawing/2014/main" id="{00000000-0008-0000-0200-0000A6000000}"/>
            </a:ext>
          </a:extLst>
        </xdr:cNvPr>
        <xdr:cNvSpPr/>
      </xdr:nvSpPr>
      <xdr:spPr>
        <a:xfrm>
          <a:off x="4036060" y="9843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143527</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00000000-0008-0000-0200-0000A7000000}"/>
            </a:ext>
          </a:extLst>
        </xdr:cNvPr>
        <xdr:cNvSpPr txBox="1"/>
      </xdr:nvSpPr>
      <xdr:spPr>
        <a:xfrm>
          <a:off x="412496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xdr:rowOff>
    </xdr:from>
    <xdr:to>
      <xdr:col>20</xdr:col>
      <xdr:colOff>38100</xdr:colOff>
      <xdr:row>59</xdr:row>
      <xdr:rowOff>104140</xdr:rowOff>
    </xdr:to>
    <xdr:sp macro="" textlink="">
      <xdr:nvSpPr>
        <xdr:cNvPr id="168" name="楕円 167">
          <a:extLst>
            <a:ext uri="{FF2B5EF4-FFF2-40B4-BE49-F238E27FC236}">
              <a16:creationId xmlns:a16="http://schemas.microsoft.com/office/drawing/2014/main" id="{00000000-0008-0000-0200-0000A8000000}"/>
            </a:ext>
          </a:extLst>
        </xdr:cNvPr>
        <xdr:cNvSpPr/>
      </xdr:nvSpPr>
      <xdr:spPr>
        <a:xfrm>
          <a:off x="3312160" y="9893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0</xdr:rowOff>
    </xdr:from>
    <xdr:to>
      <xdr:col>24</xdr:col>
      <xdr:colOff>63500</xdr:colOff>
      <xdr:row>59</xdr:row>
      <xdr:rowOff>53340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flipV="1">
          <a:off x="3355340" y="9890760"/>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70" name="楕円 169">
          <a:extLst>
            <a:ext uri="{FF2B5EF4-FFF2-40B4-BE49-F238E27FC236}">
              <a16:creationId xmlns:a16="http://schemas.microsoft.com/office/drawing/2014/main" id="{00000000-0008-0000-0200-0000AA000000}"/>
            </a:ext>
          </a:extLst>
        </xdr:cNvPr>
        <xdr:cNvSpPr/>
      </xdr:nvSpPr>
      <xdr:spPr>
        <a:xfrm>
          <a:off x="25146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53340</xdr:rowOff>
    </xdr:from>
    <xdr:to>
      <xdr:col>19</xdr:col>
      <xdr:colOff>177800</xdr:colOff>
      <xdr:row>59</xdr:row>
      <xdr:rowOff>114300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2565400" y="9944100"/>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129557</xdr:rowOff>
    </xdr:from>
    <xdr:ext cx="405111" cy="259045"/>
    <xdr:sp macro="" textlink="">
      <xdr:nvSpPr>
        <xdr:cNvPr id="172" name="n_1aveValue【体育館・プール】&#10;有形固定資産減価償却率">
          <a:extLst>
            <a:ext uri="{FF2B5EF4-FFF2-40B4-BE49-F238E27FC236}">
              <a16:creationId xmlns:a16="http://schemas.microsoft.com/office/drawing/2014/main" id="{00000000-0008-0000-0200-0000AC000000}"/>
            </a:ext>
          </a:extLst>
        </xdr:cNvPr>
        <xdr:cNvSpPr txBox="1"/>
      </xdr:nvSpPr>
      <xdr:spPr>
        <a:xfrm>
          <a:off x="317056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45737</xdr:rowOff>
    </xdr:from>
    <xdr:ext cx="405111" cy="259045"/>
    <xdr:sp macro="" textlink="">
      <xdr:nvSpPr>
        <xdr:cNvPr id="173" name="n_2aveValue【体育館・プール】&#10;有形固定資産減価償却率">
          <a:extLst>
            <a:ext uri="{FF2B5EF4-FFF2-40B4-BE49-F238E27FC236}">
              <a16:creationId xmlns:a16="http://schemas.microsoft.com/office/drawing/2014/main" id="{00000000-0008-0000-0200-0000AD000000}"/>
            </a:ext>
          </a:extLst>
        </xdr:cNvPr>
        <xdr:cNvSpPr txBox="1"/>
      </xdr:nvSpPr>
      <xdr:spPr>
        <a:xfrm>
          <a:off x="238570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120667</xdr:rowOff>
    </xdr:from>
    <xdr:ext cx="405111" cy="259045"/>
    <xdr:sp macro="" textlink="">
      <xdr:nvSpPr>
        <xdr:cNvPr id="174" name="n_1mainValue【体育館・プール】&#10;有形固定資産減価償却率">
          <a:extLst>
            <a:ext uri="{FF2B5EF4-FFF2-40B4-BE49-F238E27FC236}">
              <a16:creationId xmlns:a16="http://schemas.microsoft.com/office/drawing/2014/main" id="{00000000-0008-0000-0200-0000AE000000}"/>
            </a:ext>
          </a:extLst>
        </xdr:cNvPr>
        <xdr:cNvSpPr txBox="1"/>
      </xdr:nvSpPr>
      <xdr:spPr>
        <a:xfrm>
          <a:off x="317056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75" name="n_2mainValue【体育館・プール】&#10;有形固定資産減価償却率">
          <a:extLst>
            <a:ext uri="{FF2B5EF4-FFF2-40B4-BE49-F238E27FC236}">
              <a16:creationId xmlns:a16="http://schemas.microsoft.com/office/drawing/2014/main" id="{00000000-0008-0000-0200-0000AF000000}"/>
            </a:ext>
          </a:extLst>
        </xdr:cNvPr>
        <xdr:cNvSpPr txBox="1"/>
      </xdr:nvSpPr>
      <xdr:spPr>
        <a:xfrm>
          <a:off x="238570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a:extLst>
            <a:ext uri="{FF2B5EF4-FFF2-40B4-BE49-F238E27FC236}">
              <a16:creationId xmlns:a16="http://schemas.microsoft.com/office/drawing/2014/main" id="{00000000-0008-0000-0200-0000C9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flipV="1">
          <a:off x="9219565" y="9337222"/>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203" name="【体育館・プール】&#10;一人当たり面積最小値テキスト">
          <a:extLst>
            <a:ext uri="{FF2B5EF4-FFF2-40B4-BE49-F238E27FC236}">
              <a16:creationId xmlns:a16="http://schemas.microsoft.com/office/drawing/2014/main" id="{00000000-0008-0000-0200-0000CB000000}"/>
            </a:ext>
          </a:extLst>
        </xdr:cNvPr>
        <xdr:cNvSpPr txBox="1"/>
      </xdr:nvSpPr>
      <xdr:spPr>
        <a:xfrm>
          <a:off x="9258300" y="107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9154160" y="10750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205" name="【体育館・プール】&#10;一人当たり面積最大値テキスト">
          <a:extLst>
            <a:ext uri="{FF2B5EF4-FFF2-40B4-BE49-F238E27FC236}">
              <a16:creationId xmlns:a16="http://schemas.microsoft.com/office/drawing/2014/main" id="{00000000-0008-0000-0200-0000CD000000}"/>
            </a:ext>
          </a:extLst>
        </xdr:cNvPr>
        <xdr:cNvSpPr txBox="1"/>
      </xdr:nvSpPr>
      <xdr:spPr>
        <a:xfrm>
          <a:off x="9258300"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9154160" y="9337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21062</xdr:rowOff>
    </xdr:from>
    <xdr:ext cx="469744" cy="259045"/>
    <xdr:sp macro="" textlink="">
      <xdr:nvSpPr>
        <xdr:cNvPr id="207" name="【体育館・プール】&#10;一人当たり面積平均値テキスト">
          <a:extLst>
            <a:ext uri="{FF2B5EF4-FFF2-40B4-BE49-F238E27FC236}">
              <a16:creationId xmlns:a16="http://schemas.microsoft.com/office/drawing/2014/main" id="{00000000-0008-0000-0200-0000CF000000}"/>
            </a:ext>
          </a:extLst>
        </xdr:cNvPr>
        <xdr:cNvSpPr txBox="1"/>
      </xdr:nvSpPr>
      <xdr:spPr>
        <a:xfrm>
          <a:off x="9258300" y="1024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208" name="フローチャート: 判断 207">
          <a:extLst>
            <a:ext uri="{FF2B5EF4-FFF2-40B4-BE49-F238E27FC236}">
              <a16:creationId xmlns:a16="http://schemas.microsoft.com/office/drawing/2014/main" id="{00000000-0008-0000-0200-0000D0000000}"/>
            </a:ext>
          </a:extLst>
        </xdr:cNvPr>
        <xdr:cNvSpPr/>
      </xdr:nvSpPr>
      <xdr:spPr>
        <a:xfrm>
          <a:off x="9192260" y="1039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09" name="フローチャート: 判断 208">
          <a:extLst>
            <a:ext uri="{FF2B5EF4-FFF2-40B4-BE49-F238E27FC236}">
              <a16:creationId xmlns:a16="http://schemas.microsoft.com/office/drawing/2014/main" id="{00000000-0008-0000-0200-0000D1000000}"/>
            </a:ext>
          </a:extLst>
        </xdr:cNvPr>
        <xdr:cNvSpPr/>
      </xdr:nvSpPr>
      <xdr:spPr>
        <a:xfrm>
          <a:off x="844550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10" name="フローチャート: 判断 209">
          <a:extLst>
            <a:ext uri="{FF2B5EF4-FFF2-40B4-BE49-F238E27FC236}">
              <a16:creationId xmlns:a16="http://schemas.microsoft.com/office/drawing/2014/main" id="{00000000-0008-0000-0200-0000D2000000}"/>
            </a:ext>
          </a:extLst>
        </xdr:cNvPr>
        <xdr:cNvSpPr/>
      </xdr:nvSpPr>
      <xdr:spPr>
        <a:xfrm>
          <a:off x="767080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120650</xdr:rowOff>
    </xdr:from>
    <xdr:to>
      <xdr:col>55</xdr:col>
      <xdr:colOff>50800</xdr:colOff>
      <xdr:row>64</xdr:row>
      <xdr:rowOff>50800</xdr:rowOff>
    </xdr:to>
    <xdr:sp macro="" textlink="">
      <xdr:nvSpPr>
        <xdr:cNvPr id="216" name="楕円 215">
          <a:extLst>
            <a:ext uri="{FF2B5EF4-FFF2-40B4-BE49-F238E27FC236}">
              <a16:creationId xmlns:a16="http://schemas.microsoft.com/office/drawing/2014/main" id="{00000000-0008-0000-0200-0000D8000000}"/>
            </a:ext>
          </a:extLst>
        </xdr:cNvPr>
        <xdr:cNvSpPr/>
      </xdr:nvSpPr>
      <xdr:spPr>
        <a:xfrm>
          <a:off x="9192260" y="10681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35577</xdr:rowOff>
    </xdr:from>
    <xdr:ext cx="469744" cy="259045"/>
    <xdr:sp macro="" textlink="">
      <xdr:nvSpPr>
        <xdr:cNvPr id="217" name="【体育館・プール】&#10;一人当たり面積該当値テキスト">
          <a:extLst>
            <a:ext uri="{FF2B5EF4-FFF2-40B4-BE49-F238E27FC236}">
              <a16:creationId xmlns:a16="http://schemas.microsoft.com/office/drawing/2014/main" id="{00000000-0008-0000-0200-0000D9000000}"/>
            </a:ext>
          </a:extLst>
        </xdr:cNvPr>
        <xdr:cNvSpPr txBox="1"/>
      </xdr:nvSpPr>
      <xdr:spPr>
        <a:xfrm>
          <a:off x="9258300" y="1059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120650</xdr:rowOff>
    </xdr:from>
    <xdr:to>
      <xdr:col>50</xdr:col>
      <xdr:colOff>165100</xdr:colOff>
      <xdr:row>64</xdr:row>
      <xdr:rowOff>50800</xdr:rowOff>
    </xdr:to>
    <xdr:sp macro="" textlink="">
      <xdr:nvSpPr>
        <xdr:cNvPr id="218" name="楕円 217">
          <a:extLst>
            <a:ext uri="{FF2B5EF4-FFF2-40B4-BE49-F238E27FC236}">
              <a16:creationId xmlns:a16="http://schemas.microsoft.com/office/drawing/2014/main" id="{00000000-0008-0000-0200-0000DA000000}"/>
            </a:ext>
          </a:extLst>
        </xdr:cNvPr>
        <xdr:cNvSpPr/>
      </xdr:nvSpPr>
      <xdr:spPr>
        <a:xfrm>
          <a:off x="8445500" y="1068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0</xdr:rowOff>
    </xdr:from>
    <xdr:to>
      <xdr:col>55</xdr:col>
      <xdr:colOff>0</xdr:colOff>
      <xdr:row>64</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8496300" y="107289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131535</xdr:rowOff>
    </xdr:from>
    <xdr:to>
      <xdr:col>46</xdr:col>
      <xdr:colOff>38100</xdr:colOff>
      <xdr:row>64</xdr:row>
      <xdr:rowOff>61685</xdr:rowOff>
    </xdr:to>
    <xdr:sp macro="" textlink="">
      <xdr:nvSpPr>
        <xdr:cNvPr id="220" name="楕円 219">
          <a:extLst>
            <a:ext uri="{FF2B5EF4-FFF2-40B4-BE49-F238E27FC236}">
              <a16:creationId xmlns:a16="http://schemas.microsoft.com/office/drawing/2014/main" id="{00000000-0008-0000-0200-0000DC000000}"/>
            </a:ext>
          </a:extLst>
        </xdr:cNvPr>
        <xdr:cNvSpPr/>
      </xdr:nvSpPr>
      <xdr:spPr>
        <a:xfrm>
          <a:off x="7670800" y="10692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0</xdr:rowOff>
    </xdr:from>
    <xdr:to>
      <xdr:col>50</xdr:col>
      <xdr:colOff>114300</xdr:colOff>
      <xdr:row>64</xdr:row>
      <xdr:rowOff>10885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flipV="1">
          <a:off x="7713980" y="10728960"/>
          <a:ext cx="7823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94542</xdr:rowOff>
    </xdr:from>
    <xdr:ext cx="469744" cy="259045"/>
    <xdr:sp macro="" textlink="">
      <xdr:nvSpPr>
        <xdr:cNvPr id="222" name="n_1aveValue【体育館・プール】&#10;一人当たり面積">
          <a:extLst>
            <a:ext uri="{FF2B5EF4-FFF2-40B4-BE49-F238E27FC236}">
              <a16:creationId xmlns:a16="http://schemas.microsoft.com/office/drawing/2014/main" id="{00000000-0008-0000-0200-0000DE000000}"/>
            </a:ext>
          </a:extLst>
        </xdr:cNvPr>
        <xdr:cNvSpPr txBox="1"/>
      </xdr:nvSpPr>
      <xdr:spPr>
        <a:xfrm>
          <a:off x="827158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23" name="n_2aveValue【体育館・プール】&#10;一人当たり面積">
          <a:extLst>
            <a:ext uri="{FF2B5EF4-FFF2-40B4-BE49-F238E27FC236}">
              <a16:creationId xmlns:a16="http://schemas.microsoft.com/office/drawing/2014/main" id="{00000000-0008-0000-0200-0000DF000000}"/>
            </a:ext>
          </a:extLst>
        </xdr:cNvPr>
        <xdr:cNvSpPr txBox="1"/>
      </xdr:nvSpPr>
      <xdr:spPr>
        <a:xfrm>
          <a:off x="750958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41927</xdr:rowOff>
    </xdr:from>
    <xdr:ext cx="469744" cy="259045"/>
    <xdr:sp macro="" textlink="">
      <xdr:nvSpPr>
        <xdr:cNvPr id="224" name="n_1mainValue【体育館・プール】&#10;一人当たり面積">
          <a:extLst>
            <a:ext uri="{FF2B5EF4-FFF2-40B4-BE49-F238E27FC236}">
              <a16:creationId xmlns:a16="http://schemas.microsoft.com/office/drawing/2014/main" id="{00000000-0008-0000-0200-0000E0000000}"/>
            </a:ext>
          </a:extLst>
        </xdr:cNvPr>
        <xdr:cNvSpPr txBox="1"/>
      </xdr:nvSpPr>
      <xdr:spPr>
        <a:xfrm>
          <a:off x="827158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52812</xdr:rowOff>
    </xdr:from>
    <xdr:ext cx="469744" cy="259045"/>
    <xdr:sp macro="" textlink="">
      <xdr:nvSpPr>
        <xdr:cNvPr id="225" name="n_2mainValue【体育館・プール】&#10;一人当たり面積">
          <a:extLst>
            <a:ext uri="{FF2B5EF4-FFF2-40B4-BE49-F238E27FC236}">
              <a16:creationId xmlns:a16="http://schemas.microsoft.com/office/drawing/2014/main" id="{00000000-0008-0000-0200-0000E1000000}"/>
            </a:ext>
          </a:extLst>
        </xdr:cNvPr>
        <xdr:cNvSpPr txBox="1"/>
      </xdr:nvSpPr>
      <xdr:spPr>
        <a:xfrm>
          <a:off x="7509587" y="1078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a:extLst>
            <a:ext uri="{FF2B5EF4-FFF2-40B4-BE49-F238E27FC236}">
              <a16:creationId xmlns:a16="http://schemas.microsoft.com/office/drawing/2014/main" id="{00000000-0008-0000-0200-0000FB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4086225" y="13146677"/>
          <a:ext cx="0" cy="133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3" name="【福祉施設】&#10;有形固定資産減価償却率最小値テキスト">
          <a:extLst>
            <a:ext uri="{FF2B5EF4-FFF2-40B4-BE49-F238E27FC236}">
              <a16:creationId xmlns:a16="http://schemas.microsoft.com/office/drawing/2014/main" id="{00000000-0008-0000-0200-0000FD000000}"/>
            </a:ext>
          </a:extLst>
        </xdr:cNvPr>
        <xdr:cNvSpPr txBox="1"/>
      </xdr:nvSpPr>
      <xdr:spPr>
        <a:xfrm>
          <a:off x="4124960" y="1448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4020820" y="14484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5" name="【福祉施設】&#10;有形固定資産減価償却率最大値テキスト">
          <a:extLst>
            <a:ext uri="{FF2B5EF4-FFF2-40B4-BE49-F238E27FC236}">
              <a16:creationId xmlns:a16="http://schemas.microsoft.com/office/drawing/2014/main" id="{00000000-0008-0000-0200-0000FF000000}"/>
            </a:ext>
          </a:extLst>
        </xdr:cNvPr>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57" name="【福祉施設】&#10;有形固定資産減価償却率平均値テキスト">
          <a:extLst>
            <a:ext uri="{FF2B5EF4-FFF2-40B4-BE49-F238E27FC236}">
              <a16:creationId xmlns:a16="http://schemas.microsoft.com/office/drawing/2014/main" id="{00000000-0008-0000-0200-000001010000}"/>
            </a:ext>
          </a:extLst>
        </xdr:cNvPr>
        <xdr:cNvSpPr txBox="1"/>
      </xdr:nvSpPr>
      <xdr:spPr>
        <a:xfrm>
          <a:off x="4124960" y="13878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59" name="フローチャート: 判断 258">
          <a:extLst>
            <a:ext uri="{FF2B5EF4-FFF2-40B4-BE49-F238E27FC236}">
              <a16:creationId xmlns:a16="http://schemas.microsoft.com/office/drawing/2014/main" id="{00000000-0008-0000-0200-000003010000}"/>
            </a:ext>
          </a:extLst>
        </xdr:cNvPr>
        <xdr:cNvSpPr/>
      </xdr:nvSpPr>
      <xdr:spPr>
        <a:xfrm>
          <a:off x="331216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60" name="フローチャート: 判断 259">
          <a:extLst>
            <a:ext uri="{FF2B5EF4-FFF2-40B4-BE49-F238E27FC236}">
              <a16:creationId xmlns:a16="http://schemas.microsoft.com/office/drawing/2014/main" id="{00000000-0008-0000-0200-000004010000}"/>
            </a:ext>
          </a:extLst>
        </xdr:cNvPr>
        <xdr:cNvSpPr/>
      </xdr:nvSpPr>
      <xdr:spPr>
        <a:xfrm>
          <a:off x="251460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19957</xdr:rowOff>
    </xdr:from>
    <xdr:to>
      <xdr:col>24</xdr:col>
      <xdr:colOff>114300</xdr:colOff>
      <xdr:row>78</xdr:row>
      <xdr:rowOff>121557</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4036060" y="130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144434</xdr:rowOff>
    </xdr:from>
    <xdr:ext cx="405111" cy="259045"/>
    <xdr:sp macro="" textlink="">
      <xdr:nvSpPr>
        <xdr:cNvPr id="267" name="【福祉施設】&#10;有形固定資産減価償却率該当値テキスト">
          <a:extLst>
            <a:ext uri="{FF2B5EF4-FFF2-40B4-BE49-F238E27FC236}">
              <a16:creationId xmlns:a16="http://schemas.microsoft.com/office/drawing/2014/main" id="{00000000-0008-0000-0200-00000B010000}"/>
            </a:ext>
          </a:extLst>
        </xdr:cNvPr>
        <xdr:cNvSpPr txBox="1"/>
      </xdr:nvSpPr>
      <xdr:spPr>
        <a:xfrm>
          <a:off x="4124960" y="13052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82006</xdr:rowOff>
    </xdr:from>
    <xdr:to>
      <xdr:col>20</xdr:col>
      <xdr:colOff>38100</xdr:colOff>
      <xdr:row>79</xdr:row>
      <xdr:rowOff>12156</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3312160" y="131579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70757</xdr:rowOff>
    </xdr:from>
    <xdr:to>
      <xdr:col>24</xdr:col>
      <xdr:colOff>63500</xdr:colOff>
      <xdr:row>78</xdr:row>
      <xdr:rowOff>132806</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3355340" y="13146677"/>
          <a:ext cx="7315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134257</xdr:rowOff>
    </xdr:from>
    <xdr:to>
      <xdr:col>15</xdr:col>
      <xdr:colOff>101600</xdr:colOff>
      <xdr:row>79</xdr:row>
      <xdr:rowOff>64407</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2514600" y="13210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132806</xdr:rowOff>
    </xdr:from>
    <xdr:to>
      <xdr:col>19</xdr:col>
      <xdr:colOff>177800</xdr:colOff>
      <xdr:row>79</xdr:row>
      <xdr:rowOff>13607</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2565400" y="13208726"/>
          <a:ext cx="78994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94722</xdr:rowOff>
    </xdr:from>
    <xdr:ext cx="405111" cy="259045"/>
    <xdr:sp macro="" textlink="">
      <xdr:nvSpPr>
        <xdr:cNvPr id="272" name="n_1aveValue【福祉施設】&#10;有形固定資産減価償却率">
          <a:extLst>
            <a:ext uri="{FF2B5EF4-FFF2-40B4-BE49-F238E27FC236}">
              <a16:creationId xmlns:a16="http://schemas.microsoft.com/office/drawing/2014/main" id="{00000000-0008-0000-0200-000010010000}"/>
            </a:ext>
          </a:extLst>
        </xdr:cNvPr>
        <xdr:cNvSpPr txBox="1"/>
      </xdr:nvSpPr>
      <xdr:spPr>
        <a:xfrm>
          <a:off x="3170564" y="1400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52269</xdr:rowOff>
    </xdr:from>
    <xdr:ext cx="405111" cy="259045"/>
    <xdr:sp macro="" textlink="">
      <xdr:nvSpPr>
        <xdr:cNvPr id="273" name="n_2aveValue【福祉施設】&#10;有形固定資産減価償却率">
          <a:extLst>
            <a:ext uri="{FF2B5EF4-FFF2-40B4-BE49-F238E27FC236}">
              <a16:creationId xmlns:a16="http://schemas.microsoft.com/office/drawing/2014/main" id="{00000000-0008-0000-0200-000011010000}"/>
            </a:ext>
          </a:extLst>
        </xdr:cNvPr>
        <xdr:cNvSpPr txBox="1"/>
      </xdr:nvSpPr>
      <xdr:spPr>
        <a:xfrm>
          <a:off x="2385704" y="1396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28683</xdr:rowOff>
    </xdr:from>
    <xdr:ext cx="405111" cy="259045"/>
    <xdr:sp macro="" textlink="">
      <xdr:nvSpPr>
        <xdr:cNvPr id="274" name="n_1mainValue【福祉施設】&#10;有形固定資産減価償却率">
          <a:extLst>
            <a:ext uri="{FF2B5EF4-FFF2-40B4-BE49-F238E27FC236}">
              <a16:creationId xmlns:a16="http://schemas.microsoft.com/office/drawing/2014/main" id="{00000000-0008-0000-0200-000012010000}"/>
            </a:ext>
          </a:extLst>
        </xdr:cNvPr>
        <xdr:cNvSpPr txBox="1"/>
      </xdr:nvSpPr>
      <xdr:spPr>
        <a:xfrm>
          <a:off x="3170564" y="1293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80934</xdr:rowOff>
    </xdr:from>
    <xdr:ext cx="405111" cy="259045"/>
    <xdr:sp macro="" textlink="">
      <xdr:nvSpPr>
        <xdr:cNvPr id="275" name="n_2mainValue【福祉施設】&#10;有形固定資産減価償却率">
          <a:extLst>
            <a:ext uri="{FF2B5EF4-FFF2-40B4-BE49-F238E27FC236}">
              <a16:creationId xmlns:a16="http://schemas.microsoft.com/office/drawing/2014/main" id="{00000000-0008-0000-0200-000013010000}"/>
            </a:ext>
          </a:extLst>
        </xdr:cNvPr>
        <xdr:cNvSpPr txBox="1"/>
      </xdr:nvSpPr>
      <xdr:spPr>
        <a:xfrm>
          <a:off x="2385704" y="12989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a:extLst>
            <a:ext uri="{FF2B5EF4-FFF2-40B4-BE49-F238E27FC236}">
              <a16:creationId xmlns:a16="http://schemas.microsoft.com/office/drawing/2014/main" id="{00000000-0008-0000-0200-00002C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flipV="1">
          <a:off x="9219565" y="13081363"/>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2" name="【福祉施設】&#10;一人当たり面積最小値テキスト">
          <a:extLst>
            <a:ext uri="{FF2B5EF4-FFF2-40B4-BE49-F238E27FC236}">
              <a16:creationId xmlns:a16="http://schemas.microsoft.com/office/drawing/2014/main" id="{00000000-0008-0000-0200-00002E010000}"/>
            </a:ext>
          </a:extLst>
        </xdr:cNvPr>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304" name="【福祉施設】&#10;一人当たり面積最大値テキスト">
          <a:extLst>
            <a:ext uri="{FF2B5EF4-FFF2-40B4-BE49-F238E27FC236}">
              <a16:creationId xmlns:a16="http://schemas.microsoft.com/office/drawing/2014/main" id="{00000000-0008-0000-0200-000030010000}"/>
            </a:ext>
          </a:extLst>
        </xdr:cNvPr>
        <xdr:cNvSpPr txBox="1"/>
      </xdr:nvSpPr>
      <xdr:spPr>
        <a:xfrm>
          <a:off x="925830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915416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165298</xdr:rowOff>
    </xdr:from>
    <xdr:ext cx="469744" cy="259045"/>
    <xdr:sp macro="" textlink="">
      <xdr:nvSpPr>
        <xdr:cNvPr id="306" name="【福祉施設】&#10;一人当たり面積平均値テキスト">
          <a:extLst>
            <a:ext uri="{FF2B5EF4-FFF2-40B4-BE49-F238E27FC236}">
              <a16:creationId xmlns:a16="http://schemas.microsoft.com/office/drawing/2014/main" id="{00000000-0008-0000-0200-000032010000}"/>
            </a:ext>
          </a:extLst>
        </xdr:cNvPr>
        <xdr:cNvSpPr txBox="1"/>
      </xdr:nvSpPr>
      <xdr:spPr>
        <a:xfrm>
          <a:off x="9258300" y="1391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919226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844550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126093</xdr:rowOff>
    </xdr:from>
    <xdr:to>
      <xdr:col>55</xdr:col>
      <xdr:colOff>50800</xdr:colOff>
      <xdr:row>86</xdr:row>
      <xdr:rowOff>56243</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9192260" y="143754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41020</xdr:rowOff>
    </xdr:from>
    <xdr:ext cx="469744" cy="259045"/>
    <xdr:sp macro="" textlink="">
      <xdr:nvSpPr>
        <xdr:cNvPr id="316" name="【福祉施設】&#10;一人当たり面積該当値テキスト">
          <a:extLst>
            <a:ext uri="{FF2B5EF4-FFF2-40B4-BE49-F238E27FC236}">
              <a16:creationId xmlns:a16="http://schemas.microsoft.com/office/drawing/2014/main" id="{00000000-0008-0000-0200-00003C010000}"/>
            </a:ext>
          </a:extLst>
        </xdr:cNvPr>
        <xdr:cNvSpPr txBox="1"/>
      </xdr:nvSpPr>
      <xdr:spPr>
        <a:xfrm>
          <a:off x="9258300" y="1429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115207</xdr:rowOff>
    </xdr:from>
    <xdr:to>
      <xdr:col>50</xdr:col>
      <xdr:colOff>165100</xdr:colOff>
      <xdr:row>86</xdr:row>
      <xdr:rowOff>45357</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8445500" y="143646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166007</xdr:rowOff>
    </xdr:from>
    <xdr:to>
      <xdr:col>55</xdr:col>
      <xdr:colOff>0</xdr:colOff>
      <xdr:row>86</xdr:row>
      <xdr:rowOff>5443</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8496300" y="14415407"/>
          <a:ext cx="7239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115207</xdr:rowOff>
    </xdr:from>
    <xdr:to>
      <xdr:col>46</xdr:col>
      <xdr:colOff>38100</xdr:colOff>
      <xdr:row>86</xdr:row>
      <xdr:rowOff>45357</xdr:rowOff>
    </xdr:to>
    <xdr:sp macro="" textlink="">
      <xdr:nvSpPr>
        <xdr:cNvPr id="319" name="楕円 318">
          <a:extLst>
            <a:ext uri="{FF2B5EF4-FFF2-40B4-BE49-F238E27FC236}">
              <a16:creationId xmlns:a16="http://schemas.microsoft.com/office/drawing/2014/main" id="{00000000-0008-0000-0200-00003F010000}"/>
            </a:ext>
          </a:extLst>
        </xdr:cNvPr>
        <xdr:cNvSpPr/>
      </xdr:nvSpPr>
      <xdr:spPr>
        <a:xfrm>
          <a:off x="7670800" y="143646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166007</xdr:rowOff>
    </xdr:from>
    <xdr:to>
      <xdr:col>50</xdr:col>
      <xdr:colOff>114300</xdr:colOff>
      <xdr:row>85</xdr:row>
      <xdr:rowOff>166007</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7713980" y="1441540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121756</xdr:rowOff>
    </xdr:from>
    <xdr:ext cx="469744" cy="259045"/>
    <xdr:sp macro="" textlink="">
      <xdr:nvSpPr>
        <xdr:cNvPr id="321" name="n_1aveValue【福祉施設】&#10;一人当たり面積">
          <a:extLst>
            <a:ext uri="{FF2B5EF4-FFF2-40B4-BE49-F238E27FC236}">
              <a16:creationId xmlns:a16="http://schemas.microsoft.com/office/drawing/2014/main" id="{00000000-0008-0000-0200-000041010000}"/>
            </a:ext>
          </a:extLst>
        </xdr:cNvPr>
        <xdr:cNvSpPr txBox="1"/>
      </xdr:nvSpPr>
      <xdr:spPr>
        <a:xfrm>
          <a:off x="8271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322" name="n_2aveValue【福祉施設】&#10;一人当たり面積">
          <a:extLst>
            <a:ext uri="{FF2B5EF4-FFF2-40B4-BE49-F238E27FC236}">
              <a16:creationId xmlns:a16="http://schemas.microsoft.com/office/drawing/2014/main" id="{00000000-0008-0000-0200-000042010000}"/>
            </a:ext>
          </a:extLst>
        </xdr:cNvPr>
        <xdr:cNvSpPr txBox="1"/>
      </xdr:nvSpPr>
      <xdr:spPr>
        <a:xfrm>
          <a:off x="7509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36484</xdr:rowOff>
    </xdr:from>
    <xdr:ext cx="469744" cy="259045"/>
    <xdr:sp macro="" textlink="">
      <xdr:nvSpPr>
        <xdr:cNvPr id="323" name="n_1mainValue【福祉施設】&#10;一人当たり面積">
          <a:extLst>
            <a:ext uri="{FF2B5EF4-FFF2-40B4-BE49-F238E27FC236}">
              <a16:creationId xmlns:a16="http://schemas.microsoft.com/office/drawing/2014/main" id="{00000000-0008-0000-0200-000043010000}"/>
            </a:ext>
          </a:extLst>
        </xdr:cNvPr>
        <xdr:cNvSpPr txBox="1"/>
      </xdr:nvSpPr>
      <xdr:spPr>
        <a:xfrm>
          <a:off x="8271587" y="1445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36484</xdr:rowOff>
    </xdr:from>
    <xdr:ext cx="469744" cy="259045"/>
    <xdr:sp macro="" textlink="">
      <xdr:nvSpPr>
        <xdr:cNvPr id="324" name="n_2mainValue【福祉施設】&#10;一人当たり面積">
          <a:extLst>
            <a:ext uri="{FF2B5EF4-FFF2-40B4-BE49-F238E27FC236}">
              <a16:creationId xmlns:a16="http://schemas.microsoft.com/office/drawing/2014/main" id="{00000000-0008-0000-0200-000044010000}"/>
            </a:ext>
          </a:extLst>
        </xdr:cNvPr>
        <xdr:cNvSpPr txBox="1"/>
      </xdr:nvSpPr>
      <xdr:spPr>
        <a:xfrm>
          <a:off x="7509587" y="1445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a:extLst>
            <a:ext uri="{FF2B5EF4-FFF2-40B4-BE49-F238E27FC236}">
              <a16:creationId xmlns:a16="http://schemas.microsoft.com/office/drawing/2014/main" id="{00000000-0008-0000-0200-00005C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9525</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4086225" y="1676400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50" name="【市民会館】&#10;有形固定資産減価償却率最小値テキスト">
          <a:extLst>
            <a:ext uri="{FF2B5EF4-FFF2-40B4-BE49-F238E27FC236}">
              <a16:creationId xmlns:a16="http://schemas.microsoft.com/office/drawing/2014/main" id="{00000000-0008-0000-0200-00005E010000}"/>
            </a:ext>
          </a:extLst>
        </xdr:cNvPr>
        <xdr:cNvSpPr txBox="1"/>
      </xdr:nvSpPr>
      <xdr:spPr>
        <a:xfrm>
          <a:off x="412496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4020820" y="18114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52" name="【市民会館】&#10;有形固定資産減価償却率最大値テキスト">
          <a:extLst>
            <a:ext uri="{FF2B5EF4-FFF2-40B4-BE49-F238E27FC236}">
              <a16:creationId xmlns:a16="http://schemas.microsoft.com/office/drawing/2014/main" id="{00000000-0008-0000-0200-000060010000}"/>
            </a:ext>
          </a:extLst>
        </xdr:cNvPr>
        <xdr:cNvSpPr txBox="1"/>
      </xdr:nvSpPr>
      <xdr:spPr>
        <a:xfrm>
          <a:off x="412496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49547</xdr:rowOff>
    </xdr:from>
    <xdr:ext cx="405111" cy="259045"/>
    <xdr:sp macro="" textlink="">
      <xdr:nvSpPr>
        <xdr:cNvPr id="354" name="【市民会館】&#10;有形固定資産減価償却率平均値テキスト">
          <a:extLst>
            <a:ext uri="{FF2B5EF4-FFF2-40B4-BE49-F238E27FC236}">
              <a16:creationId xmlns:a16="http://schemas.microsoft.com/office/drawing/2014/main" id="{00000000-0008-0000-0200-000062010000}"/>
            </a:ext>
          </a:extLst>
        </xdr:cNvPr>
        <xdr:cNvSpPr txBox="1"/>
      </xdr:nvSpPr>
      <xdr:spPr>
        <a:xfrm>
          <a:off x="412496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403606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331216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25146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120650</xdr:rowOff>
    </xdr:from>
    <xdr:to>
      <xdr:col>24</xdr:col>
      <xdr:colOff>114300</xdr:colOff>
      <xdr:row>100</xdr:row>
      <xdr:rowOff>50800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4036060" y="16717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73677</xdr:rowOff>
    </xdr:from>
    <xdr:ext cx="469744" cy="259045"/>
    <xdr:sp macro="" textlink="">
      <xdr:nvSpPr>
        <xdr:cNvPr id="364" name="【市民会館】&#10;有形固定資産減価償却率該当値テキスト">
          <a:extLst>
            <a:ext uri="{FF2B5EF4-FFF2-40B4-BE49-F238E27FC236}">
              <a16:creationId xmlns:a16="http://schemas.microsoft.com/office/drawing/2014/main" id="{00000000-0008-0000-0200-00006C010000}"/>
            </a:ext>
          </a:extLst>
        </xdr:cNvPr>
        <xdr:cNvSpPr txBox="1"/>
      </xdr:nvSpPr>
      <xdr:spPr>
        <a:xfrm>
          <a:off x="4124960" y="1667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158750</xdr:rowOff>
    </xdr:from>
    <xdr:to>
      <xdr:col>20</xdr:col>
      <xdr:colOff>38100</xdr:colOff>
      <xdr:row>100</xdr:row>
      <xdr:rowOff>88900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3312160" y="16755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38100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3355340" y="1676400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21589</xdr:rowOff>
    </xdr:from>
    <xdr:to>
      <xdr:col>15</xdr:col>
      <xdr:colOff>101600</xdr:colOff>
      <xdr:row>100</xdr:row>
      <xdr:rowOff>123189</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2514600" y="1678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38100</xdr:rowOff>
    </xdr:from>
    <xdr:to>
      <xdr:col>19</xdr:col>
      <xdr:colOff>177800</xdr:colOff>
      <xdr:row>100</xdr:row>
      <xdr:rowOff>72389</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2565400" y="16802100"/>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146702</xdr:rowOff>
    </xdr:from>
    <xdr:ext cx="405111" cy="259045"/>
    <xdr:sp macro="" textlink="">
      <xdr:nvSpPr>
        <xdr:cNvPr id="369" name="n_1aveValue【市民会館】&#10;有形固定資産減価償却率">
          <a:extLst>
            <a:ext uri="{FF2B5EF4-FFF2-40B4-BE49-F238E27FC236}">
              <a16:creationId xmlns:a16="http://schemas.microsoft.com/office/drawing/2014/main" id="{00000000-0008-0000-0200-000071010000}"/>
            </a:ext>
          </a:extLst>
        </xdr:cNvPr>
        <xdr:cNvSpPr txBox="1"/>
      </xdr:nvSpPr>
      <xdr:spPr>
        <a:xfrm>
          <a:off x="3170564"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370" name="n_2aveValue【市民会館】&#10;有形固定資産減価償却率">
          <a:extLst>
            <a:ext uri="{FF2B5EF4-FFF2-40B4-BE49-F238E27FC236}">
              <a16:creationId xmlns:a16="http://schemas.microsoft.com/office/drawing/2014/main" id="{00000000-0008-0000-0200-000072010000}"/>
            </a:ext>
          </a:extLst>
        </xdr:cNvPr>
        <xdr:cNvSpPr txBox="1"/>
      </xdr:nvSpPr>
      <xdr:spPr>
        <a:xfrm>
          <a:off x="238570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105427</xdr:rowOff>
    </xdr:from>
    <xdr:ext cx="405111" cy="259045"/>
    <xdr:sp macro="" textlink="">
      <xdr:nvSpPr>
        <xdr:cNvPr id="371" name="n_1mainValue【市民会館】&#10;有形固定資産減価償却率">
          <a:extLst>
            <a:ext uri="{FF2B5EF4-FFF2-40B4-BE49-F238E27FC236}">
              <a16:creationId xmlns:a16="http://schemas.microsoft.com/office/drawing/2014/main" id="{00000000-0008-0000-0200-000073010000}"/>
            </a:ext>
          </a:extLst>
        </xdr:cNvPr>
        <xdr:cNvSpPr txBox="1"/>
      </xdr:nvSpPr>
      <xdr:spPr>
        <a:xfrm>
          <a:off x="3170564" y="1653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139716</xdr:rowOff>
    </xdr:from>
    <xdr:ext cx="405111" cy="259045"/>
    <xdr:sp macro="" textlink="">
      <xdr:nvSpPr>
        <xdr:cNvPr id="372" name="n_2mainValue【市民会館】&#10;有形固定資産減価償却率">
          <a:extLst>
            <a:ext uri="{FF2B5EF4-FFF2-40B4-BE49-F238E27FC236}">
              <a16:creationId xmlns:a16="http://schemas.microsoft.com/office/drawing/2014/main" id="{00000000-0008-0000-0200-000074010000}"/>
            </a:ext>
          </a:extLst>
        </xdr:cNvPr>
        <xdr:cNvSpPr txBox="1"/>
      </xdr:nvSpPr>
      <xdr:spPr>
        <a:xfrm>
          <a:off x="2385704" y="1656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1" name="【市民会館】&#10;一人当たり面積グラフ枠">
          <a:extLst>
            <a:ext uri="{FF2B5EF4-FFF2-40B4-BE49-F238E27FC236}">
              <a16:creationId xmlns:a16="http://schemas.microsoft.com/office/drawing/2014/main" id="{00000000-0008-0000-0200-000087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9219565" y="16845914"/>
          <a:ext cx="0" cy="119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93" name="【市民会館】&#10;一人当たり面積最小値テキスト">
          <a:extLst>
            <a:ext uri="{FF2B5EF4-FFF2-40B4-BE49-F238E27FC236}">
              <a16:creationId xmlns:a16="http://schemas.microsoft.com/office/drawing/2014/main" id="{00000000-0008-0000-0200-000089010000}"/>
            </a:ext>
          </a:extLst>
        </xdr:cNvPr>
        <xdr:cNvSpPr txBox="1"/>
      </xdr:nvSpPr>
      <xdr:spPr>
        <a:xfrm>
          <a:off x="9258300"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915416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95" name="【市民会館】&#10;一人当たり面積最大値テキスト">
          <a:extLst>
            <a:ext uri="{FF2B5EF4-FFF2-40B4-BE49-F238E27FC236}">
              <a16:creationId xmlns:a16="http://schemas.microsoft.com/office/drawing/2014/main" id="{00000000-0008-0000-0200-00008B010000}"/>
            </a:ext>
          </a:extLst>
        </xdr:cNvPr>
        <xdr:cNvSpPr txBox="1"/>
      </xdr:nvSpPr>
      <xdr:spPr>
        <a:xfrm>
          <a:off x="9258300" y="166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9154160" y="1684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53991</xdr:rowOff>
    </xdr:from>
    <xdr:ext cx="469744" cy="259045"/>
    <xdr:sp macro="" textlink="">
      <xdr:nvSpPr>
        <xdr:cNvPr id="397" name="【市民会館】&#10;一人当たり面積平均値テキスト">
          <a:extLst>
            <a:ext uri="{FF2B5EF4-FFF2-40B4-BE49-F238E27FC236}">
              <a16:creationId xmlns:a16="http://schemas.microsoft.com/office/drawing/2014/main" id="{00000000-0008-0000-0200-00008D010000}"/>
            </a:ext>
          </a:extLst>
        </xdr:cNvPr>
        <xdr:cNvSpPr txBox="1"/>
      </xdr:nvSpPr>
      <xdr:spPr>
        <a:xfrm>
          <a:off x="9258300" y="17488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919226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844550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xdr:rowOff>
    </xdr:from>
    <xdr:to>
      <xdr:col>55</xdr:col>
      <xdr:colOff>50800</xdr:colOff>
      <xdr:row>107</xdr:row>
      <xdr:rowOff>109855</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9192260" y="179457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94632</xdr:rowOff>
    </xdr:from>
    <xdr:ext cx="469744" cy="259045"/>
    <xdr:sp macro="" textlink="">
      <xdr:nvSpPr>
        <xdr:cNvPr id="407" name="【市民会館】&#10;一人当たり面積該当値テキスト">
          <a:extLst>
            <a:ext uri="{FF2B5EF4-FFF2-40B4-BE49-F238E27FC236}">
              <a16:creationId xmlns:a16="http://schemas.microsoft.com/office/drawing/2014/main" id="{00000000-0008-0000-0200-000097010000}"/>
            </a:ext>
          </a:extLst>
        </xdr:cNvPr>
        <xdr:cNvSpPr txBox="1"/>
      </xdr:nvSpPr>
      <xdr:spPr>
        <a:xfrm>
          <a:off x="9258300" y="178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xdr:rowOff>
    </xdr:from>
    <xdr:to>
      <xdr:col>50</xdr:col>
      <xdr:colOff>165100</xdr:colOff>
      <xdr:row>107</xdr:row>
      <xdr:rowOff>109855</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8445500" y="17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59055</xdr:rowOff>
    </xdr:from>
    <xdr:to>
      <xdr:col>55</xdr:col>
      <xdr:colOff>0</xdr:colOff>
      <xdr:row>107</xdr:row>
      <xdr:rowOff>59055</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8496300" y="1799653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xdr:rowOff>
    </xdr:from>
    <xdr:to>
      <xdr:col>46</xdr:col>
      <xdr:colOff>38100</xdr:colOff>
      <xdr:row>107</xdr:row>
      <xdr:rowOff>109855</xdr:rowOff>
    </xdr:to>
    <xdr:sp macro="" textlink="">
      <xdr:nvSpPr>
        <xdr:cNvPr id="410" name="楕円 409">
          <a:extLst>
            <a:ext uri="{FF2B5EF4-FFF2-40B4-BE49-F238E27FC236}">
              <a16:creationId xmlns:a16="http://schemas.microsoft.com/office/drawing/2014/main" id="{00000000-0008-0000-0200-00009A010000}"/>
            </a:ext>
          </a:extLst>
        </xdr:cNvPr>
        <xdr:cNvSpPr/>
      </xdr:nvSpPr>
      <xdr:spPr>
        <a:xfrm>
          <a:off x="7670800" y="179457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59055</xdr:rowOff>
    </xdr:from>
    <xdr:to>
      <xdr:col>50</xdr:col>
      <xdr:colOff>114300</xdr:colOff>
      <xdr:row>107</xdr:row>
      <xdr:rowOff>59055</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7713980" y="1799653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114952</xdr:rowOff>
    </xdr:from>
    <xdr:ext cx="469744" cy="259045"/>
    <xdr:sp macro="" textlink="">
      <xdr:nvSpPr>
        <xdr:cNvPr id="412" name="n_1aveValue【市民会館】&#10;一人当たり面積">
          <a:extLst>
            <a:ext uri="{FF2B5EF4-FFF2-40B4-BE49-F238E27FC236}">
              <a16:creationId xmlns:a16="http://schemas.microsoft.com/office/drawing/2014/main" id="{00000000-0008-0000-0200-00009C010000}"/>
            </a:ext>
          </a:extLst>
        </xdr:cNvPr>
        <xdr:cNvSpPr txBox="1"/>
      </xdr:nvSpPr>
      <xdr:spPr>
        <a:xfrm>
          <a:off x="827158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13" name="n_2aveValue【市民会館】&#10;一人当たり面積">
          <a:extLst>
            <a:ext uri="{FF2B5EF4-FFF2-40B4-BE49-F238E27FC236}">
              <a16:creationId xmlns:a16="http://schemas.microsoft.com/office/drawing/2014/main" id="{00000000-0008-0000-0200-00009D010000}"/>
            </a:ext>
          </a:extLst>
        </xdr:cNvPr>
        <xdr:cNvSpPr txBox="1"/>
      </xdr:nvSpPr>
      <xdr:spPr>
        <a:xfrm>
          <a:off x="750958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100982</xdr:rowOff>
    </xdr:from>
    <xdr:ext cx="469744" cy="259045"/>
    <xdr:sp macro="" textlink="">
      <xdr:nvSpPr>
        <xdr:cNvPr id="414" name="n_1mainValue【市民会館】&#10;一人当たり面積">
          <a:extLst>
            <a:ext uri="{FF2B5EF4-FFF2-40B4-BE49-F238E27FC236}">
              <a16:creationId xmlns:a16="http://schemas.microsoft.com/office/drawing/2014/main" id="{00000000-0008-0000-0200-00009E010000}"/>
            </a:ext>
          </a:extLst>
        </xdr:cNvPr>
        <xdr:cNvSpPr txBox="1"/>
      </xdr:nvSpPr>
      <xdr:spPr>
        <a:xfrm>
          <a:off x="8271587" y="1803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100982</xdr:rowOff>
    </xdr:from>
    <xdr:ext cx="469744" cy="259045"/>
    <xdr:sp macro="" textlink="">
      <xdr:nvSpPr>
        <xdr:cNvPr id="415" name="n_2mainValue【市民会館】&#10;一人当たり面積">
          <a:extLst>
            <a:ext uri="{FF2B5EF4-FFF2-40B4-BE49-F238E27FC236}">
              <a16:creationId xmlns:a16="http://schemas.microsoft.com/office/drawing/2014/main" id="{00000000-0008-0000-0200-00009F010000}"/>
            </a:ext>
          </a:extLst>
        </xdr:cNvPr>
        <xdr:cNvSpPr txBox="1"/>
      </xdr:nvSpPr>
      <xdr:spPr>
        <a:xfrm>
          <a:off x="7509587" y="1803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一般廃棄物処理施設】&#10;有形固定資産減価償却率グラフ枠">
          <a:extLst>
            <a:ext uri="{FF2B5EF4-FFF2-40B4-BE49-F238E27FC236}">
              <a16:creationId xmlns:a16="http://schemas.microsoft.com/office/drawing/2014/main" id="{00000000-0008-0000-0200-0000B9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84365</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flipV="1">
          <a:off x="14375764" y="5717177"/>
          <a:ext cx="0" cy="124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88192</xdr:rowOff>
    </xdr:from>
    <xdr:ext cx="405111" cy="259045"/>
    <xdr:sp macro="" textlink="">
      <xdr:nvSpPr>
        <xdr:cNvPr id="443" name="【一般廃棄物処理施設】&#10;有形固定資産減価償却率最小値テキスト">
          <a:extLst>
            <a:ext uri="{FF2B5EF4-FFF2-40B4-BE49-F238E27FC236}">
              <a16:creationId xmlns:a16="http://schemas.microsoft.com/office/drawing/2014/main" id="{00000000-0008-0000-0200-0000BB010000}"/>
            </a:ext>
          </a:extLst>
        </xdr:cNvPr>
        <xdr:cNvSpPr txBox="1"/>
      </xdr:nvSpPr>
      <xdr:spPr>
        <a:xfrm>
          <a:off x="14414500" y="69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84365</xdr:rowOff>
    </xdr:from>
    <xdr:to>
      <xdr:col>86</xdr:col>
      <xdr:colOff>25400</xdr:colOff>
      <xdr:row>41</xdr:row>
      <xdr:rowOff>84365</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4287500" y="695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45" name="【一般廃棄物処理施設】&#10;有形固定資産減価償却率最大値テキスト">
          <a:extLst>
            <a:ext uri="{FF2B5EF4-FFF2-40B4-BE49-F238E27FC236}">
              <a16:creationId xmlns:a16="http://schemas.microsoft.com/office/drawing/2014/main" id="{00000000-0008-0000-0200-0000BD010000}"/>
            </a:ext>
          </a:extLst>
        </xdr:cNvPr>
        <xdr:cNvSpPr txBox="1"/>
      </xdr:nvSpPr>
      <xdr:spPr>
        <a:xfrm>
          <a:off x="144145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4287500" y="571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47" name="【一般廃棄物処理施設】&#10;有形固定資産減価償却率平均値テキスト">
          <a:extLst>
            <a:ext uri="{FF2B5EF4-FFF2-40B4-BE49-F238E27FC236}">
              <a16:creationId xmlns:a16="http://schemas.microsoft.com/office/drawing/2014/main" id="{00000000-0008-0000-0200-0000BF010000}"/>
            </a:ext>
          </a:extLst>
        </xdr:cNvPr>
        <xdr:cNvSpPr txBox="1"/>
      </xdr:nvSpPr>
      <xdr:spPr>
        <a:xfrm>
          <a:off x="14414500" y="582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14325600" y="5972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9072</xdr:rowOff>
    </xdr:from>
    <xdr:to>
      <xdr:col>81</xdr:col>
      <xdr:colOff>101600</xdr:colOff>
      <xdr:row>36</xdr:row>
      <xdr:rowOff>110672</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3578840" y="60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31931</xdr:rowOff>
    </xdr:from>
    <xdr:to>
      <xdr:col>76</xdr:col>
      <xdr:colOff>165100</xdr:colOff>
      <xdr:row>36</xdr:row>
      <xdr:rowOff>133531</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2804140" y="606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100511</xdr:rowOff>
    </xdr:from>
    <xdr:to>
      <xdr:col>85</xdr:col>
      <xdr:colOff>177800</xdr:colOff>
      <xdr:row>37</xdr:row>
      <xdr:rowOff>30661</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4325600" y="613555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78938</xdr:rowOff>
    </xdr:from>
    <xdr:ext cx="405111" cy="259045"/>
    <xdr:sp macro="" textlink="">
      <xdr:nvSpPr>
        <xdr:cNvPr id="457" name="【一般廃棄物処理施設】&#10;有形固定資産減価償却率該当値テキスト">
          <a:extLst>
            <a:ext uri="{FF2B5EF4-FFF2-40B4-BE49-F238E27FC236}">
              <a16:creationId xmlns:a16="http://schemas.microsoft.com/office/drawing/2014/main" id="{00000000-0008-0000-0200-0000C9010000}"/>
            </a:ext>
          </a:extLst>
        </xdr:cNvPr>
        <xdr:cNvSpPr txBox="1"/>
      </xdr:nvSpPr>
      <xdr:spPr>
        <a:xfrm>
          <a:off x="14414500" y="6113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xdr:rowOff>
    </xdr:from>
    <xdr:to>
      <xdr:col>81</xdr:col>
      <xdr:colOff>101600</xdr:colOff>
      <xdr:row>37</xdr:row>
      <xdr:rowOff>102507</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13578840" y="62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151311</xdr:rowOff>
    </xdr:from>
    <xdr:to>
      <xdr:col>85</xdr:col>
      <xdr:colOff>127000</xdr:colOff>
      <xdr:row>37</xdr:row>
      <xdr:rowOff>51707</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flipV="1">
          <a:off x="13629640" y="6186351"/>
          <a:ext cx="74676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61323</xdr:rowOff>
    </xdr:from>
    <xdr:to>
      <xdr:col>76</xdr:col>
      <xdr:colOff>165100</xdr:colOff>
      <xdr:row>34</xdr:row>
      <xdr:rowOff>162923</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12804140" y="57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112123</xdr:rowOff>
    </xdr:from>
    <xdr:to>
      <xdr:col>81</xdr:col>
      <xdr:colOff>50800</xdr:colOff>
      <xdr:row>37</xdr:row>
      <xdr:rowOff>51707</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854940" y="5811883"/>
          <a:ext cx="774700" cy="44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127199</xdr:rowOff>
    </xdr:from>
    <xdr:ext cx="405111" cy="259045"/>
    <xdr:sp macro="" textlink="">
      <xdr:nvSpPr>
        <xdr:cNvPr id="462" name="n_1aveValue【一般廃棄物処理施設】&#10;有形固定資産減価償却率">
          <a:extLst>
            <a:ext uri="{FF2B5EF4-FFF2-40B4-BE49-F238E27FC236}">
              <a16:creationId xmlns:a16="http://schemas.microsoft.com/office/drawing/2014/main" id="{00000000-0008-0000-0200-0000CE010000}"/>
            </a:ext>
          </a:extLst>
        </xdr:cNvPr>
        <xdr:cNvSpPr txBox="1"/>
      </xdr:nvSpPr>
      <xdr:spPr>
        <a:xfrm>
          <a:off x="13437244" y="5826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124658</xdr:rowOff>
    </xdr:from>
    <xdr:ext cx="405111" cy="259045"/>
    <xdr:sp macro="" textlink="">
      <xdr:nvSpPr>
        <xdr:cNvPr id="463" name="n_2aveValue【一般廃棄物処理施設】&#10;有形固定資産減価償却率">
          <a:extLst>
            <a:ext uri="{FF2B5EF4-FFF2-40B4-BE49-F238E27FC236}">
              <a16:creationId xmlns:a16="http://schemas.microsoft.com/office/drawing/2014/main" id="{00000000-0008-0000-0200-0000CF010000}"/>
            </a:ext>
          </a:extLst>
        </xdr:cNvPr>
        <xdr:cNvSpPr txBox="1"/>
      </xdr:nvSpPr>
      <xdr:spPr>
        <a:xfrm>
          <a:off x="12675244" y="6159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93634</xdr:rowOff>
    </xdr:from>
    <xdr:ext cx="405111" cy="259045"/>
    <xdr:sp macro="" textlink="">
      <xdr:nvSpPr>
        <xdr:cNvPr id="464" name="n_1mainValue【一般廃棄物処理施設】&#10;有形固定資産減価償却率">
          <a:extLst>
            <a:ext uri="{FF2B5EF4-FFF2-40B4-BE49-F238E27FC236}">
              <a16:creationId xmlns:a16="http://schemas.microsoft.com/office/drawing/2014/main" id="{00000000-0008-0000-0200-0000D0010000}"/>
            </a:ext>
          </a:extLst>
        </xdr:cNvPr>
        <xdr:cNvSpPr txBox="1"/>
      </xdr:nvSpPr>
      <xdr:spPr>
        <a:xfrm>
          <a:off x="13437244"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8000</xdr:rowOff>
    </xdr:from>
    <xdr:ext cx="405111" cy="259045"/>
    <xdr:sp macro="" textlink="">
      <xdr:nvSpPr>
        <xdr:cNvPr id="465" name="n_2mainValue【一般廃棄物処理施設】&#10;有形固定資産減価償却率">
          <a:extLst>
            <a:ext uri="{FF2B5EF4-FFF2-40B4-BE49-F238E27FC236}">
              <a16:creationId xmlns:a16="http://schemas.microsoft.com/office/drawing/2014/main" id="{00000000-0008-0000-0200-0000D1010000}"/>
            </a:ext>
          </a:extLst>
        </xdr:cNvPr>
        <xdr:cNvSpPr txBox="1"/>
      </xdr:nvSpPr>
      <xdr:spPr>
        <a:xfrm>
          <a:off x="12675244" y="554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9" name="【一般廃棄物処理施設】&#10;一人当たり有形固定資産（償却資産）額グラフ枠">
          <a:extLst>
            <a:ext uri="{FF2B5EF4-FFF2-40B4-BE49-F238E27FC236}">
              <a16:creationId xmlns:a16="http://schemas.microsoft.com/office/drawing/2014/main" id="{00000000-0008-0000-0200-0000E9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19509104" y="5623007"/>
          <a:ext cx="0" cy="144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91" name="【一般廃棄物処理施設】&#10;一人当たり有形固定資産（償却資産）額最小値テキスト">
          <a:extLst>
            <a:ext uri="{FF2B5EF4-FFF2-40B4-BE49-F238E27FC236}">
              <a16:creationId xmlns:a16="http://schemas.microsoft.com/office/drawing/2014/main" id="{00000000-0008-0000-0200-0000EB010000}"/>
            </a:ext>
          </a:extLst>
        </xdr:cNvPr>
        <xdr:cNvSpPr txBox="1"/>
      </xdr:nvSpPr>
      <xdr:spPr>
        <a:xfrm>
          <a:off x="19547840" y="70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9443700" y="7069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93" name="【一般廃棄物処理施設】&#10;一人当たり有形固定資産（償却資産）額最大値テキスト">
          <a:extLst>
            <a:ext uri="{FF2B5EF4-FFF2-40B4-BE49-F238E27FC236}">
              <a16:creationId xmlns:a16="http://schemas.microsoft.com/office/drawing/2014/main" id="{00000000-0008-0000-0200-0000ED010000}"/>
            </a:ext>
          </a:extLst>
        </xdr:cNvPr>
        <xdr:cNvSpPr txBox="1"/>
      </xdr:nvSpPr>
      <xdr:spPr>
        <a:xfrm>
          <a:off x="19547840" y="54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9443700" y="5623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70750</xdr:rowOff>
    </xdr:from>
    <xdr:ext cx="534377" cy="259045"/>
    <xdr:sp macro="" textlink="">
      <xdr:nvSpPr>
        <xdr:cNvPr id="495" name="【一般廃棄物処理施設】&#10;一人当たり有形固定資産（償却資産）額平均値テキスト">
          <a:extLst>
            <a:ext uri="{FF2B5EF4-FFF2-40B4-BE49-F238E27FC236}">
              <a16:creationId xmlns:a16="http://schemas.microsoft.com/office/drawing/2014/main" id="{00000000-0008-0000-0200-0000EF010000}"/>
            </a:ext>
          </a:extLst>
        </xdr:cNvPr>
        <xdr:cNvSpPr txBox="1"/>
      </xdr:nvSpPr>
      <xdr:spPr>
        <a:xfrm>
          <a:off x="19547840" y="627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9458940" y="6295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8735040" y="6289840"/>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7937480" y="6176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157550</xdr:rowOff>
    </xdr:from>
    <xdr:to>
      <xdr:col>116</xdr:col>
      <xdr:colOff>114300</xdr:colOff>
      <xdr:row>37</xdr:row>
      <xdr:rowOff>87700</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19458940" y="6192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8977</xdr:rowOff>
    </xdr:from>
    <xdr:ext cx="534377" cy="259045"/>
    <xdr:sp macro="" textlink="">
      <xdr:nvSpPr>
        <xdr:cNvPr id="505" name="【一般廃棄物処理施設】&#10;一人当たり有形固定資産（償却資産）額該当値テキスト">
          <a:extLst>
            <a:ext uri="{FF2B5EF4-FFF2-40B4-BE49-F238E27FC236}">
              <a16:creationId xmlns:a16="http://schemas.microsoft.com/office/drawing/2014/main" id="{00000000-0008-0000-0200-0000F9010000}"/>
            </a:ext>
          </a:extLst>
        </xdr:cNvPr>
        <xdr:cNvSpPr txBox="1"/>
      </xdr:nvSpPr>
      <xdr:spPr>
        <a:xfrm>
          <a:off x="19547840" y="60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156750</xdr:rowOff>
    </xdr:from>
    <xdr:to>
      <xdr:col>112</xdr:col>
      <xdr:colOff>38100</xdr:colOff>
      <xdr:row>37</xdr:row>
      <xdr:rowOff>86900</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8735040" y="6191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36100</xdr:rowOff>
    </xdr:from>
    <xdr:to>
      <xdr:col>116</xdr:col>
      <xdr:colOff>63500</xdr:colOff>
      <xdr:row>37</xdr:row>
      <xdr:rowOff>36900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8778220" y="6238780"/>
          <a:ext cx="73152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95618</xdr:rowOff>
    </xdr:from>
    <xdr:to>
      <xdr:col>107</xdr:col>
      <xdr:colOff>101600</xdr:colOff>
      <xdr:row>39</xdr:row>
      <xdr:rowOff>25768</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7937480" y="6465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36100</xdr:rowOff>
    </xdr:from>
    <xdr:to>
      <xdr:col>111</xdr:col>
      <xdr:colOff>177800</xdr:colOff>
      <xdr:row>38</xdr:row>
      <xdr:rowOff>146418</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flipV="1">
          <a:off x="17988280" y="6238780"/>
          <a:ext cx="789940" cy="27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8437</xdr:rowOff>
    </xdr:from>
    <xdr:ext cx="534377" cy="259045"/>
    <xdr:sp macro="" textlink="">
      <xdr:nvSpPr>
        <xdr:cNvPr id="510" name="n_1aveValue【一般廃棄物処理施設】&#10;一人当たり有形固定資産（償却資産）額">
          <a:extLst>
            <a:ext uri="{FF2B5EF4-FFF2-40B4-BE49-F238E27FC236}">
              <a16:creationId xmlns:a16="http://schemas.microsoft.com/office/drawing/2014/main" id="{00000000-0008-0000-0200-0000FE010000}"/>
            </a:ext>
          </a:extLst>
        </xdr:cNvPr>
        <xdr:cNvSpPr txBox="1"/>
      </xdr:nvSpPr>
      <xdr:spPr>
        <a:xfrm>
          <a:off x="18528811" y="63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88587</xdr:rowOff>
    </xdr:from>
    <xdr:ext cx="534377" cy="259045"/>
    <xdr:sp macro="" textlink="">
      <xdr:nvSpPr>
        <xdr:cNvPr id="511" name="n_2aveValue【一般廃棄物処理施設】&#10;一人当たり有形固定資産（償却資産）額">
          <a:extLst>
            <a:ext uri="{FF2B5EF4-FFF2-40B4-BE49-F238E27FC236}">
              <a16:creationId xmlns:a16="http://schemas.microsoft.com/office/drawing/2014/main" id="{00000000-0008-0000-0200-0000FF010000}"/>
            </a:ext>
          </a:extLst>
        </xdr:cNvPr>
        <xdr:cNvSpPr txBox="1"/>
      </xdr:nvSpPr>
      <xdr:spPr>
        <a:xfrm>
          <a:off x="17766811" y="59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103427</xdr:rowOff>
    </xdr:from>
    <xdr:ext cx="534377" cy="259045"/>
    <xdr:sp macro="" textlink="">
      <xdr:nvSpPr>
        <xdr:cNvPr id="512" name="n_1mainValue【一般廃棄物処理施設】&#10;一人当たり有形固定資産（償却資産）額">
          <a:extLst>
            <a:ext uri="{FF2B5EF4-FFF2-40B4-BE49-F238E27FC236}">
              <a16:creationId xmlns:a16="http://schemas.microsoft.com/office/drawing/2014/main" id="{00000000-0008-0000-0200-000000020000}"/>
            </a:ext>
          </a:extLst>
        </xdr:cNvPr>
        <xdr:cNvSpPr txBox="1"/>
      </xdr:nvSpPr>
      <xdr:spPr>
        <a:xfrm>
          <a:off x="18528811" y="59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16895</xdr:rowOff>
    </xdr:from>
    <xdr:ext cx="534377" cy="259045"/>
    <xdr:sp macro="" textlink="">
      <xdr:nvSpPr>
        <xdr:cNvPr id="513" name="n_2mainValue【一般廃棄物処理施設】&#10;一人当たり有形固定資産（償却資産）額">
          <a:extLst>
            <a:ext uri="{FF2B5EF4-FFF2-40B4-BE49-F238E27FC236}">
              <a16:creationId xmlns:a16="http://schemas.microsoft.com/office/drawing/2014/main" id="{00000000-0008-0000-0200-000001020000}"/>
            </a:ext>
          </a:extLst>
        </xdr:cNvPr>
        <xdr:cNvSpPr txBox="1"/>
      </xdr:nvSpPr>
      <xdr:spPr>
        <a:xfrm>
          <a:off x="17766811" y="655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a:extLst>
            <a:ext uri="{FF2B5EF4-FFF2-40B4-BE49-F238E27FC236}">
              <a16:creationId xmlns:a16="http://schemas.microsoft.com/office/drawing/2014/main" id="{00000000-0008-0000-0200-000019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flipV="1">
          <a:off x="14375764" y="9357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39" name="【保健センター・保健所】&#10;有形固定資産減価償却率最小値テキスト">
          <a:extLst>
            <a:ext uri="{FF2B5EF4-FFF2-40B4-BE49-F238E27FC236}">
              <a16:creationId xmlns:a16="http://schemas.microsoft.com/office/drawing/2014/main" id="{00000000-0008-0000-0200-00001B020000}"/>
            </a:ext>
          </a:extLst>
        </xdr:cNvPr>
        <xdr:cNvSpPr txBox="1"/>
      </xdr:nvSpPr>
      <xdr:spPr>
        <a:xfrm>
          <a:off x="144145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4287500" y="1064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41" name="【保健センター・保健所】&#10;有形固定資産減価償却率最大値テキスト">
          <a:extLst>
            <a:ext uri="{FF2B5EF4-FFF2-40B4-BE49-F238E27FC236}">
              <a16:creationId xmlns:a16="http://schemas.microsoft.com/office/drawing/2014/main" id="{00000000-0008-0000-0200-00001D020000}"/>
            </a:ext>
          </a:extLst>
        </xdr:cNvPr>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543" name="【保健センター・保健所】&#10;有形固定資産減価償却率平均値テキスト">
          <a:extLst>
            <a:ext uri="{FF2B5EF4-FFF2-40B4-BE49-F238E27FC236}">
              <a16:creationId xmlns:a16="http://schemas.microsoft.com/office/drawing/2014/main" id="{00000000-0008-0000-0200-00001F020000}"/>
            </a:ext>
          </a:extLst>
        </xdr:cNvPr>
        <xdr:cNvSpPr txBox="1"/>
      </xdr:nvSpPr>
      <xdr:spPr>
        <a:xfrm>
          <a:off x="144145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3578840" y="1022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28041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139700</xdr:rowOff>
    </xdr:from>
    <xdr:to>
      <xdr:col>85</xdr:col>
      <xdr:colOff>177800</xdr:colOff>
      <xdr:row>58</xdr:row>
      <xdr:rowOff>69850</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4325600" y="96951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162577</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00000000-0008-0000-0200-000029020000}"/>
            </a:ext>
          </a:extLst>
        </xdr:cNvPr>
        <xdr:cNvSpPr txBox="1"/>
      </xdr:nvSpPr>
      <xdr:spPr>
        <a:xfrm>
          <a:off x="14414500"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90170</xdr:rowOff>
    </xdr:from>
    <xdr:to>
      <xdr:col>81</xdr:col>
      <xdr:colOff>101600</xdr:colOff>
      <xdr:row>59</xdr:row>
      <xdr:rowOff>20320</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3578840" y="9813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19050</xdr:rowOff>
    </xdr:from>
    <xdr:to>
      <xdr:col>85</xdr:col>
      <xdr:colOff>127000</xdr:colOff>
      <xdr:row>58</xdr:row>
      <xdr:rowOff>140970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flipV="1">
          <a:off x="13629640" y="9742170"/>
          <a:ext cx="74676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280414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140970</xdr:rowOff>
    </xdr:from>
    <xdr:to>
      <xdr:col>81</xdr:col>
      <xdr:colOff>50800</xdr:colOff>
      <xdr:row>59</xdr:row>
      <xdr:rowOff>68580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flipV="1">
          <a:off x="12854940" y="9864090"/>
          <a:ext cx="7747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91457</xdr:rowOff>
    </xdr:from>
    <xdr:ext cx="405111" cy="259045"/>
    <xdr:sp macro="" textlink="">
      <xdr:nvSpPr>
        <xdr:cNvPr id="558" name="n_1ave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34372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26752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36847</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34372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26752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a:extLst>
            <a:ext uri="{FF2B5EF4-FFF2-40B4-BE49-F238E27FC236}">
              <a16:creationId xmlns:a16="http://schemas.microsoft.com/office/drawing/2014/main" id="{00000000-0008-0000-0200-000048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19509104" y="93535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6" name="【保健センター・保健所】&#10;一人当たり面積最小値テキスト">
          <a:extLst>
            <a:ext uri="{FF2B5EF4-FFF2-40B4-BE49-F238E27FC236}">
              <a16:creationId xmlns:a16="http://schemas.microsoft.com/office/drawing/2014/main" id="{00000000-0008-0000-0200-00004A020000}"/>
            </a:ext>
          </a:extLst>
        </xdr:cNvPr>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88" name="【保健センター・保健所】&#10;一人当たり面積最大値テキスト">
          <a:extLst>
            <a:ext uri="{FF2B5EF4-FFF2-40B4-BE49-F238E27FC236}">
              <a16:creationId xmlns:a16="http://schemas.microsoft.com/office/drawing/2014/main" id="{00000000-0008-0000-0200-00004C020000}"/>
            </a:ext>
          </a:extLst>
        </xdr:cNvPr>
        <xdr:cNvSpPr txBox="1"/>
      </xdr:nvSpPr>
      <xdr:spPr>
        <a:xfrm>
          <a:off x="1954784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944370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124477</xdr:rowOff>
    </xdr:from>
    <xdr:ext cx="469744" cy="259045"/>
    <xdr:sp macro="" textlink="">
      <xdr:nvSpPr>
        <xdr:cNvPr id="590" name="【保健センター・保健所】&#10;一人当たり面積平均値テキスト">
          <a:extLst>
            <a:ext uri="{FF2B5EF4-FFF2-40B4-BE49-F238E27FC236}">
              <a16:creationId xmlns:a16="http://schemas.microsoft.com/office/drawing/2014/main" id="{00000000-0008-0000-0200-00004E020000}"/>
            </a:ext>
          </a:extLst>
        </xdr:cNvPr>
        <xdr:cNvSpPr txBox="1"/>
      </xdr:nvSpPr>
      <xdr:spPr>
        <a:xfrm>
          <a:off x="19547840" y="10015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94589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793748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945894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600" name="【保健センター・保健所】&#10;一人当たり面積該当値テキスト">
          <a:extLst>
            <a:ext uri="{FF2B5EF4-FFF2-40B4-BE49-F238E27FC236}">
              <a16:creationId xmlns:a16="http://schemas.microsoft.com/office/drawing/2014/main" id="{00000000-0008-0000-0200-000058020000}"/>
            </a:ext>
          </a:extLst>
        </xdr:cNvPr>
        <xdr:cNvSpPr txBox="1"/>
      </xdr:nvSpPr>
      <xdr:spPr>
        <a:xfrm>
          <a:off x="19547840"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8735040" y="10567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778220" y="106184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1793748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7988280" y="106184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05" name="n_1aveValue【保健センター・保健所】&#10;一人当たり面積">
          <a:extLst>
            <a:ext uri="{FF2B5EF4-FFF2-40B4-BE49-F238E27FC236}">
              <a16:creationId xmlns:a16="http://schemas.microsoft.com/office/drawing/2014/main" id="{00000000-0008-0000-0200-00005D020000}"/>
            </a:ext>
          </a:extLst>
        </xdr:cNvPr>
        <xdr:cNvSpPr txBox="1"/>
      </xdr:nvSpPr>
      <xdr:spPr>
        <a:xfrm>
          <a:off x="185611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606" name="n_2aveValue【保健センター・保健所】&#10;一人当たり面積">
          <a:extLst>
            <a:ext uri="{FF2B5EF4-FFF2-40B4-BE49-F238E27FC236}">
              <a16:creationId xmlns:a16="http://schemas.microsoft.com/office/drawing/2014/main" id="{00000000-0008-0000-0200-00005E020000}"/>
            </a:ext>
          </a:extLst>
        </xdr:cNvPr>
        <xdr:cNvSpPr txBox="1"/>
      </xdr:nvSpPr>
      <xdr:spPr>
        <a:xfrm>
          <a:off x="1777626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07" name="n_1mainValue【保健センター・保健所】&#10;一人当たり面積">
          <a:extLst>
            <a:ext uri="{FF2B5EF4-FFF2-40B4-BE49-F238E27FC236}">
              <a16:creationId xmlns:a16="http://schemas.microsoft.com/office/drawing/2014/main" id="{00000000-0008-0000-0200-00005F020000}"/>
            </a:ext>
          </a:extLst>
        </xdr:cNvPr>
        <xdr:cNvSpPr txBox="1"/>
      </xdr:nvSpPr>
      <xdr:spPr>
        <a:xfrm>
          <a:off x="185611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08" name="n_2mainValue【保健センター・保健所】&#10;一人当たり面積">
          <a:extLst>
            <a:ext uri="{FF2B5EF4-FFF2-40B4-BE49-F238E27FC236}">
              <a16:creationId xmlns:a16="http://schemas.microsoft.com/office/drawing/2014/main" id="{00000000-0008-0000-0200-000060020000}"/>
            </a:ext>
          </a:extLst>
        </xdr:cNvPr>
        <xdr:cNvSpPr txBox="1"/>
      </xdr:nvSpPr>
      <xdr:spPr>
        <a:xfrm>
          <a:off x="1777626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a:extLst>
            <a:ext uri="{FF2B5EF4-FFF2-40B4-BE49-F238E27FC236}">
              <a16:creationId xmlns:a16="http://schemas.microsoft.com/office/drawing/2014/main" id="{00000000-0008-0000-0200-000078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14375764" y="13053060"/>
          <a:ext cx="0" cy="134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634" name="【消防施設】&#10;有形固定資産減価償却率最小値テキスト">
          <a:extLst>
            <a:ext uri="{FF2B5EF4-FFF2-40B4-BE49-F238E27FC236}">
              <a16:creationId xmlns:a16="http://schemas.microsoft.com/office/drawing/2014/main" id="{00000000-0008-0000-0200-00007A020000}"/>
            </a:ext>
          </a:extLst>
        </xdr:cNvPr>
        <xdr:cNvSpPr txBox="1"/>
      </xdr:nvSpPr>
      <xdr:spPr>
        <a:xfrm>
          <a:off x="144145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42875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636" name="【消防施設】&#10;有形固定資産減価償却率最大値テキスト">
          <a:extLst>
            <a:ext uri="{FF2B5EF4-FFF2-40B4-BE49-F238E27FC236}">
              <a16:creationId xmlns:a16="http://schemas.microsoft.com/office/drawing/2014/main" id="{00000000-0008-0000-0200-00007C020000}"/>
            </a:ext>
          </a:extLst>
        </xdr:cNvPr>
        <xdr:cNvSpPr txBox="1"/>
      </xdr:nvSpPr>
      <xdr:spPr>
        <a:xfrm>
          <a:off x="1441450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428750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30497</xdr:rowOff>
    </xdr:from>
    <xdr:ext cx="405111" cy="259045"/>
    <xdr:sp macro="" textlink="">
      <xdr:nvSpPr>
        <xdr:cNvPr id="638" name="【消防施設】&#10;有形固定資産減価償却率平均値テキスト">
          <a:extLst>
            <a:ext uri="{FF2B5EF4-FFF2-40B4-BE49-F238E27FC236}">
              <a16:creationId xmlns:a16="http://schemas.microsoft.com/office/drawing/2014/main" id="{00000000-0008-0000-0200-00007E020000}"/>
            </a:ext>
          </a:extLst>
        </xdr:cNvPr>
        <xdr:cNvSpPr txBox="1"/>
      </xdr:nvSpPr>
      <xdr:spPr>
        <a:xfrm>
          <a:off x="14414500" y="13609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4325600" y="136309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4325600" y="135775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17797</xdr:rowOff>
    </xdr:from>
    <xdr:ext cx="405111" cy="259045"/>
    <xdr:sp macro="" textlink="">
      <xdr:nvSpPr>
        <xdr:cNvPr id="648" name="【消防施設】&#10;有形固定資産減価償却率該当値テキスト">
          <a:extLst>
            <a:ext uri="{FF2B5EF4-FFF2-40B4-BE49-F238E27FC236}">
              <a16:creationId xmlns:a16="http://schemas.microsoft.com/office/drawing/2014/main" id="{00000000-0008-0000-0200-000088020000}"/>
            </a:ext>
          </a:extLst>
        </xdr:cNvPr>
        <xdr:cNvSpPr txBox="1"/>
      </xdr:nvSpPr>
      <xdr:spPr>
        <a:xfrm>
          <a:off x="144145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105411</xdr:rowOff>
    </xdr:from>
    <xdr:to>
      <xdr:col>81</xdr:col>
      <xdr:colOff>101600</xdr:colOff>
      <xdr:row>84</xdr:row>
      <xdr:rowOff>35561</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3578840" y="140195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45720</xdr:rowOff>
    </xdr:from>
    <xdr:to>
      <xdr:col>85</xdr:col>
      <xdr:colOff>127000</xdr:colOff>
      <xdr:row>83</xdr:row>
      <xdr:rowOff>156211</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13629640" y="13624560"/>
          <a:ext cx="746760" cy="4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55880</xdr:rowOff>
    </xdr:from>
    <xdr:to>
      <xdr:col>76</xdr:col>
      <xdr:colOff>165100</xdr:colOff>
      <xdr:row>79</xdr:row>
      <xdr:rowOff>157480</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280414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106680</xdr:rowOff>
    </xdr:from>
    <xdr:to>
      <xdr:col>81</xdr:col>
      <xdr:colOff>50800</xdr:colOff>
      <xdr:row>83</xdr:row>
      <xdr:rowOff>156211</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854940" y="13350240"/>
          <a:ext cx="774700" cy="7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653" name="n_1aveValue【消防施設】&#10;有形固定資産減価償却率">
          <a:extLst>
            <a:ext uri="{FF2B5EF4-FFF2-40B4-BE49-F238E27FC236}">
              <a16:creationId xmlns:a16="http://schemas.microsoft.com/office/drawing/2014/main" id="{00000000-0008-0000-0200-00008D020000}"/>
            </a:ext>
          </a:extLst>
        </xdr:cNvPr>
        <xdr:cNvSpPr txBox="1"/>
      </xdr:nvSpPr>
      <xdr:spPr>
        <a:xfrm>
          <a:off x="134372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654" name="n_2aveValue【消防施設】&#10;有形固定資産減価償却率">
          <a:extLst>
            <a:ext uri="{FF2B5EF4-FFF2-40B4-BE49-F238E27FC236}">
              <a16:creationId xmlns:a16="http://schemas.microsoft.com/office/drawing/2014/main" id="{00000000-0008-0000-0200-00008E020000}"/>
            </a:ext>
          </a:extLst>
        </xdr:cNvPr>
        <xdr:cNvSpPr txBox="1"/>
      </xdr:nvSpPr>
      <xdr:spPr>
        <a:xfrm>
          <a:off x="12675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26688</xdr:rowOff>
    </xdr:from>
    <xdr:ext cx="405111" cy="259045"/>
    <xdr:sp macro="" textlink="">
      <xdr:nvSpPr>
        <xdr:cNvPr id="655" name="n_1mainValue【消防施設】&#10;有形固定資産減価償却率">
          <a:extLst>
            <a:ext uri="{FF2B5EF4-FFF2-40B4-BE49-F238E27FC236}">
              <a16:creationId xmlns:a16="http://schemas.microsoft.com/office/drawing/2014/main" id="{00000000-0008-0000-0200-00008F020000}"/>
            </a:ext>
          </a:extLst>
        </xdr:cNvPr>
        <xdr:cNvSpPr txBox="1"/>
      </xdr:nvSpPr>
      <xdr:spPr>
        <a:xfrm>
          <a:off x="13437244" y="1410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2557</xdr:rowOff>
    </xdr:from>
    <xdr:ext cx="405111" cy="259045"/>
    <xdr:sp macro="" textlink="">
      <xdr:nvSpPr>
        <xdr:cNvPr id="656" name="n_2mainValue【消防施設】&#10;有形固定資産減価償却率">
          <a:extLst>
            <a:ext uri="{FF2B5EF4-FFF2-40B4-BE49-F238E27FC236}">
              <a16:creationId xmlns:a16="http://schemas.microsoft.com/office/drawing/2014/main" id="{00000000-0008-0000-0200-000090020000}"/>
            </a:ext>
          </a:extLst>
        </xdr:cNvPr>
        <xdr:cNvSpPr txBox="1"/>
      </xdr:nvSpPr>
      <xdr:spPr>
        <a:xfrm>
          <a:off x="126752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0" name="【消防施設】&#10;一人当たり面積グラフ枠">
          <a:extLst>
            <a:ext uri="{FF2B5EF4-FFF2-40B4-BE49-F238E27FC236}">
              <a16:creationId xmlns:a16="http://schemas.microsoft.com/office/drawing/2014/main" id="{00000000-0008-0000-0200-0000A8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158750</xdr:rowOff>
    </xdr:from>
    <xdr:to>
      <xdr:col>116</xdr:col>
      <xdr:colOff>62864</xdr:colOff>
      <xdr:row>87</xdr:row>
      <xdr:rowOff>6350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flipV="1">
          <a:off x="19509104" y="130670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10177</xdr:rowOff>
    </xdr:from>
    <xdr:ext cx="469744" cy="259045"/>
    <xdr:sp macro="" textlink="">
      <xdr:nvSpPr>
        <xdr:cNvPr id="682" name="【消防施設】&#10;一人当たり面積最小値テキスト">
          <a:extLst>
            <a:ext uri="{FF2B5EF4-FFF2-40B4-BE49-F238E27FC236}">
              <a16:creationId xmlns:a16="http://schemas.microsoft.com/office/drawing/2014/main" id="{00000000-0008-0000-0200-0000AA020000}"/>
            </a:ext>
          </a:extLst>
        </xdr:cNvPr>
        <xdr:cNvSpPr txBox="1"/>
      </xdr:nvSpPr>
      <xdr:spPr>
        <a:xfrm>
          <a:off x="1954784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6350</xdr:rowOff>
    </xdr:from>
    <xdr:to>
      <xdr:col>116</xdr:col>
      <xdr:colOff>152400</xdr:colOff>
      <xdr:row>87</xdr:row>
      <xdr:rowOff>6350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9443700" y="14591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105427</xdr:rowOff>
    </xdr:from>
    <xdr:ext cx="469744" cy="259045"/>
    <xdr:sp macro="" textlink="">
      <xdr:nvSpPr>
        <xdr:cNvPr id="684" name="【消防施設】&#10;一人当たり面積最大値テキスト">
          <a:extLst>
            <a:ext uri="{FF2B5EF4-FFF2-40B4-BE49-F238E27FC236}">
              <a16:creationId xmlns:a16="http://schemas.microsoft.com/office/drawing/2014/main" id="{00000000-0008-0000-0200-0000AC020000}"/>
            </a:ext>
          </a:extLst>
        </xdr:cNvPr>
        <xdr:cNvSpPr txBox="1"/>
      </xdr:nvSpPr>
      <xdr:spPr>
        <a:xfrm>
          <a:off x="19547840"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158750</xdr:rowOff>
    </xdr:from>
    <xdr:to>
      <xdr:col>116</xdr:col>
      <xdr:colOff>152400</xdr:colOff>
      <xdr:row>77</xdr:row>
      <xdr:rowOff>158750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9443700" y="13067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92727</xdr:rowOff>
    </xdr:from>
    <xdr:ext cx="469744" cy="259045"/>
    <xdr:sp macro="" textlink="">
      <xdr:nvSpPr>
        <xdr:cNvPr id="686" name="【消防施設】&#10;一人当たり面積平均値テキスト">
          <a:extLst>
            <a:ext uri="{FF2B5EF4-FFF2-40B4-BE49-F238E27FC236}">
              <a16:creationId xmlns:a16="http://schemas.microsoft.com/office/drawing/2014/main" id="{00000000-0008-0000-0200-0000AE020000}"/>
            </a:ext>
          </a:extLst>
        </xdr:cNvPr>
        <xdr:cNvSpPr txBox="1"/>
      </xdr:nvSpPr>
      <xdr:spPr>
        <a:xfrm>
          <a:off x="19547840" y="14174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9458940" y="1431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8735040" y="14331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793748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95250</xdr:rowOff>
    </xdr:from>
    <xdr:to>
      <xdr:col>116</xdr:col>
      <xdr:colOff>114300</xdr:colOff>
      <xdr:row>86</xdr:row>
      <xdr:rowOff>25400</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19458940" y="14344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96" name="【消防施設】&#10;一人当たり面積該当値テキスト">
          <a:extLst>
            <a:ext uri="{FF2B5EF4-FFF2-40B4-BE49-F238E27FC236}">
              <a16:creationId xmlns:a16="http://schemas.microsoft.com/office/drawing/2014/main" id="{00000000-0008-0000-0200-0000B8020000}"/>
            </a:ext>
          </a:extLst>
        </xdr:cNvPr>
        <xdr:cNvSpPr txBox="1"/>
      </xdr:nvSpPr>
      <xdr:spPr>
        <a:xfrm>
          <a:off x="1954784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97" name="楕円 696">
          <a:extLst>
            <a:ext uri="{FF2B5EF4-FFF2-40B4-BE49-F238E27FC236}">
              <a16:creationId xmlns:a16="http://schemas.microsoft.com/office/drawing/2014/main" id="{00000000-0008-0000-0200-0000B9020000}"/>
            </a:ext>
          </a:extLst>
        </xdr:cNvPr>
        <xdr:cNvSpPr/>
      </xdr:nvSpPr>
      <xdr:spPr>
        <a:xfrm>
          <a:off x="18735040" y="14331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146050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778220" y="1438275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1793748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7988280" y="143827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701" name="n_1aveValue【消防施設】&#10;一人当たり面積">
          <a:extLst>
            <a:ext uri="{FF2B5EF4-FFF2-40B4-BE49-F238E27FC236}">
              <a16:creationId xmlns:a16="http://schemas.microsoft.com/office/drawing/2014/main" id="{00000000-0008-0000-0200-0000BD020000}"/>
            </a:ext>
          </a:extLst>
        </xdr:cNvPr>
        <xdr:cNvSpPr txBox="1"/>
      </xdr:nvSpPr>
      <xdr:spPr>
        <a:xfrm>
          <a:off x="1856112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702" name="n_2aveValue【消防施設】&#10;一人当たり面積">
          <a:extLst>
            <a:ext uri="{FF2B5EF4-FFF2-40B4-BE49-F238E27FC236}">
              <a16:creationId xmlns:a16="http://schemas.microsoft.com/office/drawing/2014/main" id="{00000000-0008-0000-0200-0000BE020000}"/>
            </a:ext>
          </a:extLst>
        </xdr:cNvPr>
        <xdr:cNvSpPr txBox="1"/>
      </xdr:nvSpPr>
      <xdr:spPr>
        <a:xfrm>
          <a:off x="1777626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29227</xdr:rowOff>
    </xdr:from>
    <xdr:ext cx="469744" cy="259045"/>
    <xdr:sp macro="" textlink="">
      <xdr:nvSpPr>
        <xdr:cNvPr id="703" name="n_1mainValue【消防施設】&#10;一人当たり面積">
          <a:extLst>
            <a:ext uri="{FF2B5EF4-FFF2-40B4-BE49-F238E27FC236}">
              <a16:creationId xmlns:a16="http://schemas.microsoft.com/office/drawing/2014/main" id="{00000000-0008-0000-0200-0000BF020000}"/>
            </a:ext>
          </a:extLst>
        </xdr:cNvPr>
        <xdr:cNvSpPr txBox="1"/>
      </xdr:nvSpPr>
      <xdr:spPr>
        <a:xfrm>
          <a:off x="18561127" y="141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04" name="n_2mainValue【消防施設】&#10;一人当たり面積">
          <a:extLst>
            <a:ext uri="{FF2B5EF4-FFF2-40B4-BE49-F238E27FC236}">
              <a16:creationId xmlns:a16="http://schemas.microsoft.com/office/drawing/2014/main" id="{00000000-0008-0000-0200-0000C0020000}"/>
            </a:ext>
          </a:extLst>
        </xdr:cNvPr>
        <xdr:cNvSpPr txBox="1"/>
      </xdr:nvSpPr>
      <xdr:spPr>
        <a:xfrm>
          <a:off x="1777626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6" name="【庁舎】&#10;有形固定資産減価償却率グラフ枠">
          <a:extLst>
            <a:ext uri="{FF2B5EF4-FFF2-40B4-BE49-F238E27FC236}">
              <a16:creationId xmlns:a16="http://schemas.microsoft.com/office/drawing/2014/main" id="{00000000-0008-0000-0200-0000D6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108</xdr:row>
      <xdr:rowOff>35052</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14375764" y="16885920"/>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38879</xdr:rowOff>
    </xdr:from>
    <xdr:ext cx="405111" cy="259045"/>
    <xdr:sp macro="" textlink="">
      <xdr:nvSpPr>
        <xdr:cNvPr id="728" name="【庁舎】&#10;有形固定資産減価償却率最小値テキスト">
          <a:extLst>
            <a:ext uri="{FF2B5EF4-FFF2-40B4-BE49-F238E27FC236}">
              <a16:creationId xmlns:a16="http://schemas.microsoft.com/office/drawing/2014/main" id="{00000000-0008-0000-0200-0000D8020000}"/>
            </a:ext>
          </a:extLst>
        </xdr:cNvPr>
        <xdr:cNvSpPr txBox="1"/>
      </xdr:nvSpPr>
      <xdr:spPr>
        <a:xfrm>
          <a:off x="14414500" y="1814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35052</xdr:rowOff>
    </xdr:from>
    <xdr:to>
      <xdr:col>86</xdr:col>
      <xdr:colOff>25400</xdr:colOff>
      <xdr:row>108</xdr:row>
      <xdr:rowOff>35052</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42875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30" name="【庁舎】&#10;有形固定資産減価償却率最大値テキスト">
          <a:extLst>
            <a:ext uri="{FF2B5EF4-FFF2-40B4-BE49-F238E27FC236}">
              <a16:creationId xmlns:a16="http://schemas.microsoft.com/office/drawing/2014/main" id="{00000000-0008-0000-0200-0000DA020000}"/>
            </a:ext>
          </a:extLst>
        </xdr:cNvPr>
        <xdr:cNvSpPr txBox="1"/>
      </xdr:nvSpPr>
      <xdr:spPr>
        <a:xfrm>
          <a:off x="14414500"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42875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732" name="【庁舎】&#10;有形固定資産減価償却率平均値テキスト">
          <a:extLst>
            <a:ext uri="{FF2B5EF4-FFF2-40B4-BE49-F238E27FC236}">
              <a16:creationId xmlns:a16="http://schemas.microsoft.com/office/drawing/2014/main" id="{00000000-0008-0000-0200-0000DC020000}"/>
            </a:ext>
          </a:extLst>
        </xdr:cNvPr>
        <xdr:cNvSpPr txBox="1"/>
      </xdr:nvSpPr>
      <xdr:spPr>
        <a:xfrm>
          <a:off x="14414500" y="1742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14325600" y="174462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107696</xdr:rowOff>
    </xdr:from>
    <xdr:to>
      <xdr:col>81</xdr:col>
      <xdr:colOff>101600</xdr:colOff>
      <xdr:row>105</xdr:row>
      <xdr:rowOff>37846</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13578840" y="175422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12804140" y="1718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167132</xdr:rowOff>
    </xdr:from>
    <xdr:to>
      <xdr:col>85</xdr:col>
      <xdr:colOff>177800</xdr:colOff>
      <xdr:row>103</xdr:row>
      <xdr:rowOff>97282</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14325600" y="1726641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18559</xdr:rowOff>
    </xdr:from>
    <xdr:ext cx="405111" cy="259045"/>
    <xdr:sp macro="" textlink="">
      <xdr:nvSpPr>
        <xdr:cNvPr id="742" name="【庁舎】&#10;有形固定資産減価償却率該当値テキスト">
          <a:extLst>
            <a:ext uri="{FF2B5EF4-FFF2-40B4-BE49-F238E27FC236}">
              <a16:creationId xmlns:a16="http://schemas.microsoft.com/office/drawing/2014/main" id="{00000000-0008-0000-0200-0000E6020000}"/>
            </a:ext>
          </a:extLst>
        </xdr:cNvPr>
        <xdr:cNvSpPr txBox="1"/>
      </xdr:nvSpPr>
      <xdr:spPr>
        <a:xfrm>
          <a:off x="14414500" y="1711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162561</xdr:rowOff>
    </xdr:from>
    <xdr:to>
      <xdr:col>81</xdr:col>
      <xdr:colOff>101600</xdr:colOff>
      <xdr:row>103</xdr:row>
      <xdr:rowOff>92711</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13578840" y="17261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41911</xdr:rowOff>
    </xdr:from>
    <xdr:to>
      <xdr:col>85</xdr:col>
      <xdr:colOff>127000</xdr:colOff>
      <xdr:row>103</xdr:row>
      <xdr:rowOff>46482</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3629640" y="17308831"/>
          <a:ext cx="74676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45974</xdr:rowOff>
    </xdr:from>
    <xdr:to>
      <xdr:col>76</xdr:col>
      <xdr:colOff>165100</xdr:colOff>
      <xdr:row>103</xdr:row>
      <xdr:rowOff>147574</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12804140" y="173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41911</xdr:rowOff>
    </xdr:from>
    <xdr:to>
      <xdr:col>81</xdr:col>
      <xdr:colOff>50800</xdr:colOff>
      <xdr:row>103</xdr:row>
      <xdr:rowOff>96774</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flipV="1">
          <a:off x="12854940" y="17308831"/>
          <a:ext cx="7747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28973</xdr:rowOff>
    </xdr:from>
    <xdr:ext cx="405111" cy="259045"/>
    <xdr:sp macro="" textlink="">
      <xdr:nvSpPr>
        <xdr:cNvPr id="747" name="n_1aveValue【庁舎】&#10;有形固定資産減価償却率">
          <a:extLst>
            <a:ext uri="{FF2B5EF4-FFF2-40B4-BE49-F238E27FC236}">
              <a16:creationId xmlns:a16="http://schemas.microsoft.com/office/drawing/2014/main" id="{00000000-0008-0000-0200-0000EB020000}"/>
            </a:ext>
          </a:extLst>
        </xdr:cNvPr>
        <xdr:cNvSpPr txBox="1"/>
      </xdr:nvSpPr>
      <xdr:spPr>
        <a:xfrm>
          <a:off x="13437244" y="1763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36085</xdr:rowOff>
    </xdr:from>
    <xdr:ext cx="405111" cy="259045"/>
    <xdr:sp macro="" textlink="">
      <xdr:nvSpPr>
        <xdr:cNvPr id="748" name="n_2aveValue【庁舎】&#10;有形固定資産減価償却率">
          <a:extLst>
            <a:ext uri="{FF2B5EF4-FFF2-40B4-BE49-F238E27FC236}">
              <a16:creationId xmlns:a16="http://schemas.microsoft.com/office/drawing/2014/main" id="{00000000-0008-0000-0200-0000EC020000}"/>
            </a:ext>
          </a:extLst>
        </xdr:cNvPr>
        <xdr:cNvSpPr txBox="1"/>
      </xdr:nvSpPr>
      <xdr:spPr>
        <a:xfrm>
          <a:off x="12675244" y="1696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109238</xdr:rowOff>
    </xdr:from>
    <xdr:ext cx="405111" cy="259045"/>
    <xdr:sp macro="" textlink="">
      <xdr:nvSpPr>
        <xdr:cNvPr id="749" name="n_1mainValue【庁舎】&#10;有形固定資産減価償却率">
          <a:extLst>
            <a:ext uri="{FF2B5EF4-FFF2-40B4-BE49-F238E27FC236}">
              <a16:creationId xmlns:a16="http://schemas.microsoft.com/office/drawing/2014/main" id="{00000000-0008-0000-0200-0000ED020000}"/>
            </a:ext>
          </a:extLst>
        </xdr:cNvPr>
        <xdr:cNvSpPr txBox="1"/>
      </xdr:nvSpPr>
      <xdr:spPr>
        <a:xfrm>
          <a:off x="13437244" y="17040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138701</xdr:rowOff>
    </xdr:from>
    <xdr:ext cx="405111" cy="259045"/>
    <xdr:sp macro="" textlink="">
      <xdr:nvSpPr>
        <xdr:cNvPr id="750" name="n_2mainValue【庁舎】&#10;有形固定資産減価償却率">
          <a:extLst>
            <a:ext uri="{FF2B5EF4-FFF2-40B4-BE49-F238E27FC236}">
              <a16:creationId xmlns:a16="http://schemas.microsoft.com/office/drawing/2014/main" id="{00000000-0008-0000-0200-0000EE020000}"/>
            </a:ext>
          </a:extLst>
        </xdr:cNvPr>
        <xdr:cNvSpPr txBox="1"/>
      </xdr:nvSpPr>
      <xdr:spPr>
        <a:xfrm>
          <a:off x="12675244" y="1740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a:extLst>
            <a:ext uri="{FF2B5EF4-FFF2-40B4-BE49-F238E27FC236}">
              <a16:creationId xmlns:a16="http://schemas.microsoft.com/office/drawing/2014/main" id="{00000000-0008-0000-0200-000003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flipV="1">
          <a:off x="19509104" y="16922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773" name="【庁舎】&#10;一人当たり面積最小値テキスト">
          <a:extLst>
            <a:ext uri="{FF2B5EF4-FFF2-40B4-BE49-F238E27FC236}">
              <a16:creationId xmlns:a16="http://schemas.microsoft.com/office/drawing/2014/main" id="{00000000-0008-0000-0200-000005030000}"/>
            </a:ext>
          </a:extLst>
        </xdr:cNvPr>
        <xdr:cNvSpPr txBox="1"/>
      </xdr:nvSpPr>
      <xdr:spPr>
        <a:xfrm>
          <a:off x="1954784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944370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5" name="【庁舎】&#10;一人当たり面積最大値テキスト">
          <a:extLst>
            <a:ext uri="{FF2B5EF4-FFF2-40B4-BE49-F238E27FC236}">
              <a16:creationId xmlns:a16="http://schemas.microsoft.com/office/drawing/2014/main" id="{00000000-0008-0000-0200-000007030000}"/>
            </a:ext>
          </a:extLst>
        </xdr:cNvPr>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77" name="【庁舎】&#10;一人当たり面積平均値テキスト">
          <a:extLst>
            <a:ext uri="{FF2B5EF4-FFF2-40B4-BE49-F238E27FC236}">
              <a16:creationId xmlns:a16="http://schemas.microsoft.com/office/drawing/2014/main" id="{00000000-0008-0000-0200-000009030000}"/>
            </a:ext>
          </a:extLst>
        </xdr:cNvPr>
        <xdr:cNvSpPr txBox="1"/>
      </xdr:nvSpPr>
      <xdr:spPr>
        <a:xfrm>
          <a:off x="19547840" y="17411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78" name="フローチャート: 判断 777">
          <a:extLst>
            <a:ext uri="{FF2B5EF4-FFF2-40B4-BE49-F238E27FC236}">
              <a16:creationId xmlns:a16="http://schemas.microsoft.com/office/drawing/2014/main" id="{00000000-0008-0000-0200-00000A030000}"/>
            </a:ext>
          </a:extLst>
        </xdr:cNvPr>
        <xdr:cNvSpPr/>
      </xdr:nvSpPr>
      <xdr:spPr>
        <a:xfrm>
          <a:off x="19458940" y="17555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779" name="フローチャート: 判断 778">
          <a:extLst>
            <a:ext uri="{FF2B5EF4-FFF2-40B4-BE49-F238E27FC236}">
              <a16:creationId xmlns:a16="http://schemas.microsoft.com/office/drawing/2014/main" id="{00000000-0008-0000-0200-00000B030000}"/>
            </a:ext>
          </a:extLst>
        </xdr:cNvPr>
        <xdr:cNvSpPr/>
      </xdr:nvSpPr>
      <xdr:spPr>
        <a:xfrm>
          <a:off x="1873504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780" name="フローチャート: 判断 779">
          <a:extLst>
            <a:ext uri="{FF2B5EF4-FFF2-40B4-BE49-F238E27FC236}">
              <a16:creationId xmlns:a16="http://schemas.microsoft.com/office/drawing/2014/main" id="{00000000-0008-0000-0200-00000C030000}"/>
            </a:ext>
          </a:extLst>
        </xdr:cNvPr>
        <xdr:cNvSpPr/>
      </xdr:nvSpPr>
      <xdr:spPr>
        <a:xfrm>
          <a:off x="17937480"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1945894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15257</xdr:rowOff>
    </xdr:from>
    <xdr:ext cx="469744" cy="259045"/>
    <xdr:sp macro="" textlink="">
      <xdr:nvSpPr>
        <xdr:cNvPr id="787" name="【庁舎】&#10;一人当たり面積該当値テキスト">
          <a:extLst>
            <a:ext uri="{FF2B5EF4-FFF2-40B4-BE49-F238E27FC236}">
              <a16:creationId xmlns:a16="http://schemas.microsoft.com/office/drawing/2014/main" id="{00000000-0008-0000-0200-000013030000}"/>
            </a:ext>
          </a:extLst>
        </xdr:cNvPr>
        <xdr:cNvSpPr txBox="1"/>
      </xdr:nvSpPr>
      <xdr:spPr>
        <a:xfrm>
          <a:off x="19547840" y="1761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68835</xdr:rowOff>
    </xdr:from>
    <xdr:to>
      <xdr:col>112</xdr:col>
      <xdr:colOff>38100</xdr:colOff>
      <xdr:row>105</xdr:row>
      <xdr:rowOff>170435</xdr:rowOff>
    </xdr:to>
    <xdr:sp macro="" textlink="">
      <xdr:nvSpPr>
        <xdr:cNvPr id="788" name="楕円 787">
          <a:extLst>
            <a:ext uri="{FF2B5EF4-FFF2-40B4-BE49-F238E27FC236}">
              <a16:creationId xmlns:a16="http://schemas.microsoft.com/office/drawing/2014/main" id="{00000000-0008-0000-0200-000014030000}"/>
            </a:ext>
          </a:extLst>
        </xdr:cNvPr>
        <xdr:cNvSpPr/>
      </xdr:nvSpPr>
      <xdr:spPr>
        <a:xfrm>
          <a:off x="18735040" y="176710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119635</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flipV="1">
          <a:off x="18778220" y="17689830"/>
          <a:ext cx="73152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68835</xdr:rowOff>
    </xdr:from>
    <xdr:to>
      <xdr:col>107</xdr:col>
      <xdr:colOff>101600</xdr:colOff>
      <xdr:row>105</xdr:row>
      <xdr:rowOff>170435</xdr:rowOff>
    </xdr:to>
    <xdr:sp macro="" textlink="">
      <xdr:nvSpPr>
        <xdr:cNvPr id="790" name="楕円 789">
          <a:extLst>
            <a:ext uri="{FF2B5EF4-FFF2-40B4-BE49-F238E27FC236}">
              <a16:creationId xmlns:a16="http://schemas.microsoft.com/office/drawing/2014/main" id="{00000000-0008-0000-0200-000016030000}"/>
            </a:ext>
          </a:extLst>
        </xdr:cNvPr>
        <xdr:cNvSpPr/>
      </xdr:nvSpPr>
      <xdr:spPr>
        <a:xfrm>
          <a:off x="17937480" y="176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119635</xdr:rowOff>
    </xdr:from>
    <xdr:to>
      <xdr:col>111</xdr:col>
      <xdr:colOff>177800</xdr:colOff>
      <xdr:row>105</xdr:row>
      <xdr:rowOff>119635</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7988280" y="1772183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104664</xdr:rowOff>
    </xdr:from>
    <xdr:ext cx="469744" cy="259045"/>
    <xdr:sp macro="" textlink="">
      <xdr:nvSpPr>
        <xdr:cNvPr id="792" name="n_1aveValue【庁舎】&#10;一人当たり面積">
          <a:extLst>
            <a:ext uri="{FF2B5EF4-FFF2-40B4-BE49-F238E27FC236}">
              <a16:creationId xmlns:a16="http://schemas.microsoft.com/office/drawing/2014/main" id="{00000000-0008-0000-0200-000018030000}"/>
            </a:ext>
          </a:extLst>
        </xdr:cNvPr>
        <xdr:cNvSpPr txBox="1"/>
      </xdr:nvSpPr>
      <xdr:spPr>
        <a:xfrm>
          <a:off x="18561127" y="173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77233</xdr:rowOff>
    </xdr:from>
    <xdr:ext cx="469744" cy="259045"/>
    <xdr:sp macro="" textlink="">
      <xdr:nvSpPr>
        <xdr:cNvPr id="793" name="n_2aveValue【庁舎】&#10;一人当たり面積">
          <a:extLst>
            <a:ext uri="{FF2B5EF4-FFF2-40B4-BE49-F238E27FC236}">
              <a16:creationId xmlns:a16="http://schemas.microsoft.com/office/drawing/2014/main" id="{00000000-0008-0000-0200-000019030000}"/>
            </a:ext>
          </a:extLst>
        </xdr:cNvPr>
        <xdr:cNvSpPr txBox="1"/>
      </xdr:nvSpPr>
      <xdr:spPr>
        <a:xfrm>
          <a:off x="17776267" y="1734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161562</xdr:rowOff>
    </xdr:from>
    <xdr:ext cx="469744" cy="259045"/>
    <xdr:sp macro="" textlink="">
      <xdr:nvSpPr>
        <xdr:cNvPr id="794" name="n_1mainValue【庁舎】&#10;一人当たり面積">
          <a:extLst>
            <a:ext uri="{FF2B5EF4-FFF2-40B4-BE49-F238E27FC236}">
              <a16:creationId xmlns:a16="http://schemas.microsoft.com/office/drawing/2014/main" id="{00000000-0008-0000-0200-00001A030000}"/>
            </a:ext>
          </a:extLst>
        </xdr:cNvPr>
        <xdr:cNvSpPr txBox="1"/>
      </xdr:nvSpPr>
      <xdr:spPr>
        <a:xfrm>
          <a:off x="18561127" y="1776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161562</xdr:rowOff>
    </xdr:from>
    <xdr:ext cx="469744" cy="259045"/>
    <xdr:sp macro="" textlink="">
      <xdr:nvSpPr>
        <xdr:cNvPr id="795" name="n_2mainValue【庁舎】&#10;一人当たり面積">
          <a:extLst>
            <a:ext uri="{FF2B5EF4-FFF2-40B4-BE49-F238E27FC236}">
              <a16:creationId xmlns:a16="http://schemas.microsoft.com/office/drawing/2014/main" id="{00000000-0008-0000-0200-00001B030000}"/>
            </a:ext>
          </a:extLst>
        </xdr:cNvPr>
        <xdr:cNvSpPr txBox="1"/>
      </xdr:nvSpPr>
      <xdr:spPr>
        <a:xfrm>
          <a:off x="17776267" y="1776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本市では、高度経済成長期及び人口増加が著しかった昭和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を中心に、多くの公共施設を集中的に整備してきた。そのため、これらの時期に整備された施設を多く含む施設分類においては、有形固定資産減価償却率が類似団体の中でも高い水準にあり、特に市民会館は築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年を越えているため高い水準となっている。一方で、一般廃棄物処理施設については平成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年に新しい施設が供用開始となったことから、平成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年度に比べ、有形固定資産減価償却率が大きく下がっている。なお、消防施設の有形固定資産減価償却率の変動については、集計する資産の見直しを行ったことが主な要因である。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734,317
729,013
390.32
422,782,942
410,085,959
6,257,525
189,204,712
432,065,153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類似団体と比較し、第</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次産業人口の割合（</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％）は高いが第</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次産業人口の割合（</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17.0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％）は低く、製造品出荷額や事業所数が少ないなど、産業構造上の税収基盤が弱い状況にあり、財政力指数は下位にある。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しかしながら、市税徴収率の向上（平成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ポイント）等に伴い、財政力指数もわずかに改善している。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今後も、企業誘致や地場産業の育成に努めるとともに、市税の徴収率向上等による歳入確保に努める。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167657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116840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66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90170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7089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39370</xdr:rowOff>
    </xdr:from>
    <xdr:to>
      <xdr:col>7</xdr:col>
      <xdr:colOff>31750</xdr:colOff>
      <xdr:row>45</xdr:row>
      <xdr:rowOff>140970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125747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法人市民税や固定資産税等の市税の増収や、県費負担教職員の権限移譲に伴う県民税所得割交付金及び普通交付税等の増などに伴う分母</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経常一般財源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の増が、県費負担教職員の権限移譲に伴う人件費の増や、扶助費の増などの影響による分子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経常的経費充当一般財源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の増を上回ったことにより、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0.2</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ポイント改善となった。</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170039</xdr:rowOff>
    </xdr:from>
    <xdr:to>
      <xdr:col>23</xdr:col>
      <xdr:colOff>133350</xdr:colOff>
      <xdr:row>60</xdr:row>
      <xdr:rowOff>25400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2855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167217</xdr:rowOff>
    </xdr:from>
    <xdr:to>
      <xdr:col>19</xdr:col>
      <xdr:colOff>133350</xdr:colOff>
      <xdr:row>60</xdr:row>
      <xdr:rowOff>25400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1113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72266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04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127000</xdr:rowOff>
    </xdr:from>
    <xdr:to>
      <xdr:col>15</xdr:col>
      <xdr:colOff>82550</xdr:colOff>
      <xdr:row>58</xdr:row>
      <xdr:rowOff>167217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0711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120244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150989</xdr:rowOff>
    </xdr:from>
    <xdr:to>
      <xdr:col>11</xdr:col>
      <xdr:colOff>31750</xdr:colOff>
      <xdr:row>58</xdr:row>
      <xdr:rowOff>127000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992363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119239</xdr:rowOff>
    </xdr:from>
    <xdr:to>
      <xdr:col>23</xdr:col>
      <xdr:colOff>184150</xdr:colOff>
      <xdr:row>60</xdr:row>
      <xdr:rowOff>49389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135766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07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116417</xdr:rowOff>
    </xdr:from>
    <xdr:to>
      <xdr:col>15</xdr:col>
      <xdr:colOff>133350</xdr:colOff>
      <xdr:row>59</xdr:row>
      <xdr:rowOff>46567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56744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76200</xdr:rowOff>
    </xdr:from>
    <xdr:to>
      <xdr:col>11</xdr:col>
      <xdr:colOff>82550</xdr:colOff>
      <xdr:row>59</xdr:row>
      <xdr:rowOff>6350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16527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100189</xdr:rowOff>
    </xdr:from>
    <xdr:to>
      <xdr:col>7</xdr:col>
      <xdr:colOff>31750</xdr:colOff>
      <xdr:row>58</xdr:row>
      <xdr:rowOff>30339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98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40516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64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[205,357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指標が悪化した主な要因としては、熊本地震の影響に伴う災害廃棄物処理経費の約</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202.2</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億円の皆増などにより物件費の人口</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人当たりの経費が増加したことや、県費負担教職員の給与負担の権限移譲（</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336.5</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億円）などにより人件費の人口</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人当たりの経費が増加したことによるもの。</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147721</xdr:rowOff>
    </xdr:from>
    <xdr:to>
      <xdr:col>23</xdr:col>
      <xdr:colOff>133350</xdr:colOff>
      <xdr:row>89</xdr:row>
      <xdr:rowOff>88041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378071"/>
          <a:ext cx="0" cy="969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60118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1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88041</xdr:rowOff>
    </xdr:from>
    <xdr:to>
      <xdr:col>24</xdr:col>
      <xdr:colOff>12700</xdr:colOff>
      <xdr:row>89</xdr:row>
      <xdr:rowOff>88041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62648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12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147721</xdr:rowOff>
    </xdr:from>
    <xdr:to>
      <xdr:col>24</xdr:col>
      <xdr:colOff>12700</xdr:colOff>
      <xdr:row>83</xdr:row>
      <xdr:rowOff>147721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37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149679</xdr:rowOff>
    </xdr:from>
    <xdr:to>
      <xdr:col>23</xdr:col>
      <xdr:colOff>133350</xdr:colOff>
      <xdr:row>89</xdr:row>
      <xdr:rowOff>88041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22929"/>
          <a:ext cx="838200" cy="62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6365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08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161288</xdr:rowOff>
    </xdr:from>
    <xdr:to>
      <xdr:col>23</xdr:col>
      <xdr:colOff>184150</xdr:colOff>
      <xdr:row>85</xdr:row>
      <xdr:rowOff>91438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12640</xdr:rowOff>
    </xdr:from>
    <xdr:to>
      <xdr:col>19</xdr:col>
      <xdr:colOff>133350</xdr:colOff>
      <xdr:row>85</xdr:row>
      <xdr:rowOff>149679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71540"/>
          <a:ext cx="889000" cy="6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166012</xdr:rowOff>
    </xdr:from>
    <xdr:to>
      <xdr:col>19</xdr:col>
      <xdr:colOff>184150</xdr:colOff>
      <xdr:row>82</xdr:row>
      <xdr:rowOff>96162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5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106339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139771</xdr:rowOff>
    </xdr:from>
    <xdr:to>
      <xdr:col>15</xdr:col>
      <xdr:colOff>82550</xdr:colOff>
      <xdr:row>82</xdr:row>
      <xdr:rowOff>12640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27221"/>
          <a:ext cx="889000" cy="4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145945</xdr:rowOff>
    </xdr:from>
    <xdr:to>
      <xdr:col>15</xdr:col>
      <xdr:colOff>133350</xdr:colOff>
      <xdr:row>82</xdr:row>
      <xdr:rowOff>76095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60872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1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63962</xdr:rowOff>
    </xdr:from>
    <xdr:to>
      <xdr:col>11</xdr:col>
      <xdr:colOff>31750</xdr:colOff>
      <xdr:row>81</xdr:row>
      <xdr:rowOff>139771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51412"/>
          <a:ext cx="889000" cy="7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140167</xdr:rowOff>
    </xdr:from>
    <xdr:to>
      <xdr:col>11</xdr:col>
      <xdr:colOff>82550</xdr:colOff>
      <xdr:row>82</xdr:row>
      <xdr:rowOff>70317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55094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1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89909</xdr:rowOff>
    </xdr:from>
    <xdr:to>
      <xdr:col>7</xdr:col>
      <xdr:colOff>31750</xdr:colOff>
      <xdr:row>82</xdr:row>
      <xdr:rowOff>20059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4836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37241</xdr:rowOff>
    </xdr:from>
    <xdr:to>
      <xdr:col>23</xdr:col>
      <xdr:colOff>184150</xdr:colOff>
      <xdr:row>89</xdr:row>
      <xdr:rowOff>138841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29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104568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19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98879</xdr:rowOff>
    </xdr:from>
    <xdr:to>
      <xdr:col>19</xdr:col>
      <xdr:colOff>184150</xdr:colOff>
      <xdr:row>86</xdr:row>
      <xdr:rowOff>29029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13806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5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133290</xdr:rowOff>
    </xdr:from>
    <xdr:to>
      <xdr:col>15</xdr:col>
      <xdr:colOff>133350</xdr:colOff>
      <xdr:row>82</xdr:row>
      <xdr:rowOff>63440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73617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88971</xdr:rowOff>
    </xdr:from>
    <xdr:to>
      <xdr:col>11</xdr:col>
      <xdr:colOff>82550</xdr:colOff>
      <xdr:row>82</xdr:row>
      <xdr:rowOff>19121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29298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4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13162</xdr:rowOff>
    </xdr:from>
    <xdr:to>
      <xdr:col>7</xdr:col>
      <xdr:colOff>31750</xdr:colOff>
      <xdr:row>81</xdr:row>
      <xdr:rowOff>114762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124939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6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国の給与を上回る水準であったため、本市独自の給与水準抑制措置（平成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日給料表切替等）を行ったことから、Ｈ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年度及びＨ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年度は国と同水準にあり、類似団体平均を下回る水準にあった。</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なお、Ｈ</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年度は国の給与カットの影響により、本市の水準が相対的に上昇している（本市はＨ</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25.7.1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～国準拠で給与カット実施）。</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また、Ｈ</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年度及びＨ</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年度は、給与制度の総合的見直しが国に比べ</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年遅れたことから、国を上回る水準となった。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今後も引き続き人事委員会の勧告等を踏まえながら、給与制度を継続的に点検し、必要に応じて見直しを行う。</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16329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32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152598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54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16329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32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87</xdr:row>
      <xdr:rowOff>16329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773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32657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近隣町との合併や政令指定都市移行などにより、人口や職員数が増加したが、組織体制の見直しや民間委託の推進、職員数の削減等に取り組んだ結果、平成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年度からほぼ横ばいの数値となっているが、平成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年度は、県費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負担</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教職員の給与負担が指定都市へ移譲されたことにより教職員数が増加したもの。</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熊本地震の復旧・復興業務を着実に推進する人員体制を整える必要</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ある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が、類似団体の中では、依然として高い水準にあるため、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組織体制の見直しや民間委託の推進により正職員数の適正化に努める。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70485</xdr:rowOff>
    </xdr:from>
    <xdr:to>
      <xdr:col>81</xdr:col>
      <xdr:colOff>44450</xdr:colOff>
      <xdr:row>66</xdr:row>
      <xdr:rowOff>72898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138618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33926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100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134112</xdr:rowOff>
    </xdr:from>
    <xdr:to>
      <xdr:col>77</xdr:col>
      <xdr:colOff>44450</xdr:colOff>
      <xdr:row>66</xdr:row>
      <xdr:rowOff>72898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49662"/>
          <a:ext cx="889000" cy="113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134002</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134112</xdr:rowOff>
    </xdr:from>
    <xdr:to>
      <xdr:col>72</xdr:col>
      <xdr:colOff>203200</xdr:colOff>
      <xdr:row>59</xdr:row>
      <xdr:rowOff>141351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24966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146829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131699</xdr:rowOff>
    </xdr:from>
    <xdr:to>
      <xdr:col>68</xdr:col>
      <xdr:colOff>152400</xdr:colOff>
      <xdr:row>59</xdr:row>
      <xdr:rowOff>141351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4724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158894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19685</xdr:rowOff>
    </xdr:from>
    <xdr:to>
      <xdr:col>81</xdr:col>
      <xdr:colOff>95250</xdr:colOff>
      <xdr:row>66</xdr:row>
      <xdr:rowOff>121285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163212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30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22098</xdr:rowOff>
    </xdr:from>
    <xdr:to>
      <xdr:col>77</xdr:col>
      <xdr:colOff>95250</xdr:colOff>
      <xdr:row>66</xdr:row>
      <xdr:rowOff>123698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108475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42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83312</xdr:rowOff>
    </xdr:from>
    <xdr:to>
      <xdr:col>73</xdr:col>
      <xdr:colOff>44450</xdr:colOff>
      <xdr:row>60</xdr:row>
      <xdr:rowOff>13462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169689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8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90551</xdr:rowOff>
    </xdr:from>
    <xdr:to>
      <xdr:col>68</xdr:col>
      <xdr:colOff>203200</xdr:colOff>
      <xdr:row>60</xdr:row>
      <xdr:rowOff>20701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5478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9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80899</xdr:rowOff>
    </xdr:from>
    <xdr:to>
      <xdr:col>64</xdr:col>
      <xdr:colOff>152400</xdr:colOff>
      <xdr:row>60</xdr:row>
      <xdr:rowOff>11049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167276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8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年度以降、投資的経費の抑制や繰上償還の推進等に取り組み、臨時財政対策債分を除く元利償還金が減少傾向（平成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億円）にあることに加え、平成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年度の県費負担教職員の権限移譲に伴う財源措置分の増による標準財政規模の増等により、実質公債費比率の減少が続いている。</a:t>
          </a: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今後は、震災関連経費の償還が控えており、引き続き事業の選択と集中を図り、公債費の抑制に努めることで指標の改善を図っていく。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103112</xdr:rowOff>
    </xdr:from>
    <xdr:to>
      <xdr:col>81</xdr:col>
      <xdr:colOff>44450</xdr:colOff>
      <xdr:row>39</xdr:row>
      <xdr:rowOff>160565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789662"/>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47370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160565</xdr:rowOff>
    </xdr:from>
    <xdr:to>
      <xdr:col>77</xdr:col>
      <xdr:colOff>44450</xdr:colOff>
      <xdr:row>40</xdr:row>
      <xdr:rowOff>23585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23585</xdr:rowOff>
    </xdr:from>
    <xdr:to>
      <xdr:col>72</xdr:col>
      <xdr:colOff>203200</xdr:colOff>
      <xdr:row>40</xdr:row>
      <xdr:rowOff>58057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40</xdr:row>
      <xdr:rowOff>138491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9160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52312</xdr:rowOff>
    </xdr:from>
    <xdr:to>
      <xdr:col>81</xdr:col>
      <xdr:colOff>95250</xdr:colOff>
      <xdr:row>39</xdr:row>
      <xdr:rowOff>153912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68839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109765</xdr:rowOff>
    </xdr:from>
    <xdr:to>
      <xdr:col>77</xdr:col>
      <xdr:colOff>95250</xdr:colOff>
      <xdr:row>40</xdr:row>
      <xdr:rowOff>39915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50092</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144235</xdr:rowOff>
    </xdr:from>
    <xdr:to>
      <xdr:col>73</xdr:col>
      <xdr:colOff>44450</xdr:colOff>
      <xdr:row>40</xdr:row>
      <xdr:rowOff>74385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87691</xdr:rowOff>
    </xdr:from>
    <xdr:to>
      <xdr:col>64</xdr:col>
      <xdr:colOff>152400</xdr:colOff>
      <xdr:row>41</xdr:row>
      <xdr:rowOff>17841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28018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臨時財政対策債を除く市債残高の減少等により改善傾向にあったが、合併町整備基金等の充当可能財源も減少し、また、国県道整備事業等の投資的経費増に伴う地方債残高の増加等により、将来負担比率は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H27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に増加へ転じた。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は微減となったが、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は熊本地震分等の市債残高の増、県費負担教職員の権限移譲に伴う退職手当見込額の増等により微増となった。</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今後も、引き続き</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投資的経費の総額管理等による計画的な市債発行により、比率の改善を図っていく。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110490</xdr:rowOff>
    </xdr:from>
    <xdr:to>
      <xdr:col>81</xdr:col>
      <xdr:colOff>44450</xdr:colOff>
      <xdr:row>19</xdr:row>
      <xdr:rowOff>141055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368040"/>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102887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301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110490</xdr:rowOff>
    </xdr:from>
    <xdr:to>
      <xdr:col>77</xdr:col>
      <xdr:colOff>44450</xdr:colOff>
      <xdr:row>19</xdr:row>
      <xdr:rowOff>122555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3680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104707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3019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97621</xdr:rowOff>
    </xdr:from>
    <xdr:to>
      <xdr:col>72</xdr:col>
      <xdr:colOff>203200</xdr:colOff>
      <xdr:row>19</xdr:row>
      <xdr:rowOff>122555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355171"/>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1626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97621</xdr:rowOff>
    </xdr:from>
    <xdr:to>
      <xdr:col>68</xdr:col>
      <xdr:colOff>152400</xdr:colOff>
      <xdr:row>19</xdr:row>
      <xdr:rowOff>98425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355171"/>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42181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95267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90255</xdr:rowOff>
    </xdr:from>
    <xdr:to>
      <xdr:col>81</xdr:col>
      <xdr:colOff>95250</xdr:colOff>
      <xdr:row>20</xdr:row>
      <xdr:rowOff>20405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62332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1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59690</xdr:rowOff>
    </xdr:from>
    <xdr:to>
      <xdr:col>77</xdr:col>
      <xdr:colOff>95250</xdr:colOff>
      <xdr:row>19</xdr:row>
      <xdr:rowOff>161290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146067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0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71755</xdr:rowOff>
    </xdr:from>
    <xdr:to>
      <xdr:col>73</xdr:col>
      <xdr:colOff>44450</xdr:colOff>
      <xdr:row>20</xdr:row>
      <xdr:rowOff>1905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158132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1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46821</xdr:rowOff>
    </xdr:from>
    <xdr:to>
      <xdr:col>68</xdr:col>
      <xdr:colOff>203200</xdr:colOff>
      <xdr:row>19</xdr:row>
      <xdr:rowOff>148421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158598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47625</xdr:rowOff>
    </xdr:from>
    <xdr:to>
      <xdr:col>64</xdr:col>
      <xdr:colOff>152400</xdr:colOff>
      <xdr:row>19</xdr:row>
      <xdr:rowOff>149225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159402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7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734,317
729,013
390.32
422,782,942
410,085,959
6,257,525
189,204,712
432,065,153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類似団体と比較し、職員数が多いこと等の要因により依然として高い水準で推移している。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年度は、類似団体同様、県費負担教職員の権限移譲に伴う、教職員の人件費の増により、比率は前年費＋</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今後も、定員管理計画に基づく正職員数の適正化や行財政改革計画に基づく人件費の削減、民間活力の導入等を図る。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18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6350</xdr:rowOff>
    </xdr:from>
    <xdr:to>
      <xdr:col>24</xdr:col>
      <xdr:colOff>25400</xdr:colOff>
      <xdr:row>40</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07100"/>
          <a:ext cx="838200" cy="10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6350</xdr:rowOff>
    </xdr:from>
    <xdr:to>
      <xdr:col>19</xdr:col>
      <xdr:colOff>187325</xdr:colOff>
      <xdr:row>35</xdr:row>
      <xdr:rowOff>6350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32</xdr:row>
      <xdr:rowOff>63500</xdr:rowOff>
    </xdr:from>
    <xdr:to>
      <xdr:col>20</xdr:col>
      <xdr:colOff>38100</xdr:colOff>
      <xdr:row>32</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6350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9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12700</xdr:rowOff>
    </xdr:from>
    <xdr:to>
      <xdr:col>15</xdr:col>
      <xdr:colOff>149225</xdr:colOff>
      <xdr:row>32</xdr:row>
      <xdr:rowOff>114300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124477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4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5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114300</xdr:rowOff>
    </xdr:from>
    <xdr:to>
      <xdr:col>24</xdr:col>
      <xdr:colOff>76200</xdr:colOff>
      <xdr:row>41</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127000</xdr:rowOff>
    </xdr:from>
    <xdr:to>
      <xdr:col>20</xdr:col>
      <xdr:colOff>38100</xdr:colOff>
      <xdr:row>35</xdr:row>
      <xdr:rowOff>57150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127000</xdr:rowOff>
    </xdr:from>
    <xdr:to>
      <xdr:col>15</xdr:col>
      <xdr:colOff>149225</xdr:colOff>
      <xdr:row>35</xdr:row>
      <xdr:rowOff>57150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41927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行財政改革計画に基づき、民間委託や指定管理者制度の導入等を推進する一方、当初予算編成時における事業のスクラップや見直し等により、分子となる充当一般財源に大幅な変動はなく、類似団体平均を下回り推移している。</a:t>
          </a: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年度は、普通交付税の増や県民税所得割臨時交付金の皆増などにより、分母となる経常一般財源総額が増加したため、相対的に</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ポイント減少したもの。</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16</xdr:row>
      <xdr:rowOff>63500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92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0</xdr:rowOff>
    </xdr:from>
    <xdr:to>
      <xdr:col>78</xdr:col>
      <xdr:colOff>69850</xdr:colOff>
      <xdr:row>16</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43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95250</xdr:rowOff>
    </xdr:from>
    <xdr:to>
      <xdr:col>73</xdr:col>
      <xdr:colOff>180975</xdr:colOff>
      <xdr:row>16</xdr:row>
      <xdr:rowOff>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6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95250</xdr:rowOff>
    </xdr:from>
    <xdr:to>
      <xdr:col>69</xdr:col>
      <xdr:colOff>92075</xdr:colOff>
      <xdr:row>15</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6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12700</xdr:rowOff>
    </xdr:from>
    <xdr:to>
      <xdr:col>78</xdr:col>
      <xdr:colOff>120650</xdr:colOff>
      <xdr:row>16</xdr:row>
      <xdr:rowOff>114300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120650</xdr:rowOff>
    </xdr:from>
    <xdr:to>
      <xdr:col>74</xdr:col>
      <xdr:colOff>31750</xdr:colOff>
      <xdr:row>16</xdr:row>
      <xdr:rowOff>50800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60977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44450</xdr:rowOff>
    </xdr:from>
    <xdr:to>
      <xdr:col>69</xdr:col>
      <xdr:colOff>142875</xdr:colOff>
      <xdr:row>15</xdr:row>
      <xdr:rowOff>146050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生活保護費については、生活保護受給世帯数の減により、</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事業費ベースでは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億円の減となっているものの、</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H28</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については国費の超過交付により次年度返還が発生したことから、</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一般財源ベースで</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また、施設型・地域型保育給付費については、入所児童数の増加や給付費単価の改定等により、Ｈ</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年度の一般財源ベースで</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7.5</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億円の増加となった。</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一方、</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普通交付税の増や県民税所得割臨時交付金の皆増などにより、</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年度は分母となる経常一般財源総額が増加したため、相対的に</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ポイント減少したもの。</a:t>
          </a: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今後も、引き続き単独事業の見直し等に努めていく。</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50800</xdr:rowOff>
    </xdr:from>
    <xdr:to>
      <xdr:col>24</xdr:col>
      <xdr:colOff>25400</xdr:colOff>
      <xdr:row>61</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6635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146050</xdr:rowOff>
    </xdr:from>
    <xdr:to>
      <xdr:col>19</xdr:col>
      <xdr:colOff>187325</xdr:colOff>
      <xdr:row>61</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433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95250</xdr:rowOff>
    </xdr:from>
    <xdr:to>
      <xdr:col>20</xdr:col>
      <xdr:colOff>38100</xdr:colOff>
      <xdr:row>61</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35577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146050</xdr:rowOff>
    </xdr:from>
    <xdr:to>
      <xdr:col>15</xdr:col>
      <xdr:colOff>98425</xdr:colOff>
      <xdr:row>62</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4330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54627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12700</xdr:rowOff>
    </xdr:from>
    <xdr:to>
      <xdr:col>11</xdr:col>
      <xdr:colOff>9525</xdr:colOff>
      <xdr:row>62</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471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19050</xdr:rowOff>
    </xdr:from>
    <xdr:to>
      <xdr:col>11</xdr:col>
      <xdr:colOff>60325</xdr:colOff>
      <xdr:row>60</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7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9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0</xdr:rowOff>
    </xdr:from>
    <xdr:to>
      <xdr:col>24</xdr:col>
      <xdr:colOff>76200</xdr:colOff>
      <xdr:row>59</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143527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38100</xdr:rowOff>
    </xdr:from>
    <xdr:to>
      <xdr:col>20</xdr:col>
      <xdr:colOff>38100</xdr:colOff>
      <xdr:row>61</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124477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58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95250</xdr:rowOff>
    </xdr:from>
    <xdr:to>
      <xdr:col>15</xdr:col>
      <xdr:colOff>149225</xdr:colOff>
      <xdr:row>61</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133350</xdr:rowOff>
    </xdr:from>
    <xdr:to>
      <xdr:col>11</xdr:col>
      <xdr:colOff>60325</xdr:colOff>
      <xdr:row>62</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133350</xdr:rowOff>
    </xdr:from>
    <xdr:to>
      <xdr:col>6</xdr:col>
      <xdr:colOff>171450</xdr:colOff>
      <xdr:row>61</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介護保険会計繰出金の増加など、主に繰出金の増加により、分子となる充当一般財源は増加（前年度比＋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億円）したが、普通交付税の増や県民税所得割臨時交付金の皆増などにより、分母となる経常一般財源総額が増加したため、相対的に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ポイント減少となった。</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累積赤字を抱える国民健康保険会計に対する収支補填の繰出金が多額に上っていること等から類似団体平均を上回っており、今後も保険料収納率の向上や医療費の適正化等に取り組み、繰出金の抑制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58</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901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111777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31750</xdr:rowOff>
    </xdr:from>
    <xdr:to>
      <xdr:col>78</xdr:col>
      <xdr:colOff>69850</xdr:colOff>
      <xdr:row>58</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88900</xdr:rowOff>
    </xdr:from>
    <xdr:to>
      <xdr:col>73</xdr:col>
      <xdr:colOff>180975</xdr:colOff>
      <xdr:row>58</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6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xdr:rowOff>
    </xdr:from>
    <xdr:to>
      <xdr:col>69</xdr:col>
      <xdr:colOff>92075</xdr:colOff>
      <xdr:row>57</xdr:row>
      <xdr:rowOff>88900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8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152400</xdr:rowOff>
    </xdr:from>
    <xdr:to>
      <xdr:col>74</xdr:col>
      <xdr:colOff>31750</xdr:colOff>
      <xdr:row>58</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38100</xdr:rowOff>
    </xdr:from>
    <xdr:to>
      <xdr:col>69</xdr:col>
      <xdr:colOff>142875</xdr:colOff>
      <xdr:row>57</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行財政改革計画に基づき、各種団体等への補助金や事業負担金を定期的に見直していること等から、分子となる充当一般財源に大幅な変動はなく、比率は類似団体平均を下回り推移している。</a:t>
          </a: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年度は、普通交付税の増や県民税所得割臨時交付金の皆増などにより、分母となる経常一般財源総額が増加したため、相対的に</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ポイント減少したもの。</a:t>
          </a: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今後も必要性や効果等を検証し、継続的な見直しに努める。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31750</xdr:rowOff>
    </xdr:from>
    <xdr:to>
      <xdr:col>82</xdr:col>
      <xdr:colOff>107950</xdr:colOff>
      <xdr:row>35</xdr:row>
      <xdr:rowOff>31750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8610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3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35</xdr:row>
      <xdr:rowOff>88900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99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165100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9944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152400</xdr:rowOff>
    </xdr:from>
    <xdr:to>
      <xdr:col>82</xdr:col>
      <xdr:colOff>158750</xdr:colOff>
      <xdr:row>34</xdr:row>
      <xdr:rowOff>82550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168927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38100</xdr:rowOff>
    </xdr:from>
    <xdr:to>
      <xdr:col>74</xdr:col>
      <xdr:colOff>31750</xdr:colOff>
      <xdr:row>35</xdr:row>
      <xdr:rowOff>139700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54627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年度以降、投資的経費の抑制や繰上償還の推進等に取り組み、臨時財政対策債分を除く元利償還金が減少傾向（平成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42</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億円）にあることなどにより、近年は横ばいで推移している。平成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年度についても同水準を維持。</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一方、普通交付税の増や県民税所得割臨時交付金の皆増などにより、</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年度は分母となる経常一般財源総額が増加したため、相対的に</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ポイント減少したもの。</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中心市街地整備及び本庁舎整備等</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に係る市債や臨時財政対策債の発行により公債費は増加すると見込まれるものの、財政の中期見通しに基づく投資的経費の総額管理等による計画的な市債発行により、公債費負担の抑制に努める。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82550</xdr:rowOff>
    </xdr:from>
    <xdr:to>
      <xdr:col>24</xdr:col>
      <xdr:colOff>25400</xdr:colOff>
      <xdr:row>75</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5984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19050</xdr:rowOff>
    </xdr:from>
    <xdr:to>
      <xdr:col>19</xdr:col>
      <xdr:colOff>187325</xdr:colOff>
      <xdr:row>75</xdr:row>
      <xdr:rowOff>69850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877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19050</xdr:rowOff>
    </xdr:from>
    <xdr:to>
      <xdr:col>15</xdr:col>
      <xdr:colOff>98425</xdr:colOff>
      <xdr:row>75</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77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120650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2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99077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31750</xdr:rowOff>
    </xdr:from>
    <xdr:to>
      <xdr:col>24</xdr:col>
      <xdr:colOff>76200</xdr:colOff>
      <xdr:row>73</xdr:row>
      <xdr:rowOff>133350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48277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139700</xdr:rowOff>
    </xdr:from>
    <xdr:to>
      <xdr:col>15</xdr:col>
      <xdr:colOff>149225</xdr:colOff>
      <xdr:row>75</xdr:row>
      <xdr:rowOff>69850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80027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69850</xdr:rowOff>
    </xdr:from>
    <xdr:to>
      <xdr:col>6</xdr:col>
      <xdr:colOff>171450</xdr:colOff>
      <xdr:row>76</xdr:row>
      <xdr:rowOff>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69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県費負担教職員の権限移譲に伴う、人件費に係る経常経費充当一般財源の増（前年度比＋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232</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億円）により、比率は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ポイント上昇となった。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今後も行財政改革に取り組み、比率の改善に努める。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18143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619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161670</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18143</xdr:rowOff>
    </xdr:from>
    <xdr:to>
      <xdr:col>82</xdr:col>
      <xdr:colOff>196850</xdr:colOff>
      <xdr:row>82</xdr:row>
      <xdr:rowOff>18143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151493</xdr:rowOff>
    </xdr:from>
    <xdr:to>
      <xdr:col>82</xdr:col>
      <xdr:colOff>107950</xdr:colOff>
      <xdr:row>77</xdr:row>
      <xdr:rowOff>69850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010243"/>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132641</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334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160564</xdr:rowOff>
    </xdr:from>
    <xdr:to>
      <xdr:col>82</xdr:col>
      <xdr:colOff>158750</xdr:colOff>
      <xdr:row>78</xdr:row>
      <xdr:rowOff>90714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31750</xdr:rowOff>
    </xdr:from>
    <xdr:to>
      <xdr:col>78</xdr:col>
      <xdr:colOff>69850</xdr:colOff>
      <xdr:row>75</xdr:row>
      <xdr:rowOff>151493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890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81643</xdr:rowOff>
    </xdr:from>
    <xdr:to>
      <xdr:col>78</xdr:col>
      <xdr:colOff>120650</xdr:colOff>
      <xdr:row>77</xdr:row>
      <xdr:rowOff>11793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168020</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9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75</xdr:row>
      <xdr:rowOff>31750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81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24493</xdr:rowOff>
    </xdr:from>
    <xdr:to>
      <xdr:col>74</xdr:col>
      <xdr:colOff>31750</xdr:colOff>
      <xdr:row>75</xdr:row>
      <xdr:rowOff>126093</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110870</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96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135165</xdr:rowOff>
    </xdr:from>
    <xdr:to>
      <xdr:col>69</xdr:col>
      <xdr:colOff>92075</xdr:colOff>
      <xdr:row>74</xdr:row>
      <xdr:rowOff>127000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651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37391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23784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100693</xdr:rowOff>
    </xdr:from>
    <xdr:to>
      <xdr:col>78</xdr:col>
      <xdr:colOff>120650</xdr:colOff>
      <xdr:row>76</xdr:row>
      <xdr:rowOff>30843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41020</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152400</xdr:rowOff>
    </xdr:from>
    <xdr:to>
      <xdr:col>74</xdr:col>
      <xdr:colOff>31750</xdr:colOff>
      <xdr:row>75</xdr:row>
      <xdr:rowOff>82550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92727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84365</xdr:rowOff>
    </xdr:from>
    <xdr:to>
      <xdr:col>65</xdr:col>
      <xdr:colOff>53975</xdr:colOff>
      <xdr:row>74</xdr:row>
      <xdr:rowOff>14515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24692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130139</xdr:rowOff>
    </xdr:from>
    <xdr:to>
      <xdr:col>29</xdr:col>
      <xdr:colOff>127000</xdr:colOff>
      <xdr:row>18</xdr:row>
      <xdr:rowOff>162578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406614"/>
          <a:ext cx="647700" cy="889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15846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63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162578</xdr:rowOff>
    </xdr:from>
    <xdr:to>
      <xdr:col>26</xdr:col>
      <xdr:colOff>50800</xdr:colOff>
      <xdr:row>19</xdr:row>
      <xdr:rowOff>13325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96303"/>
          <a:ext cx="698500" cy="2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129140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43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13325</xdr:rowOff>
    </xdr:from>
    <xdr:to>
      <xdr:col>22</xdr:col>
      <xdr:colOff>114300</xdr:colOff>
      <xdr:row>19</xdr:row>
      <xdr:rowOff>29647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18500"/>
          <a:ext cx="698500" cy="16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121254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29647</xdr:rowOff>
    </xdr:from>
    <xdr:to>
      <xdr:col>18</xdr:col>
      <xdr:colOff>177800</xdr:colOff>
      <xdr:row>19</xdr:row>
      <xdr:rowOff>93540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34822"/>
          <a:ext cx="698500" cy="63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128981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6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79339</xdr:rowOff>
    </xdr:from>
    <xdr:to>
      <xdr:col>29</xdr:col>
      <xdr:colOff>177800</xdr:colOff>
      <xdr:row>14</xdr:row>
      <xdr:rowOff>9489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55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95866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20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111778</xdr:rowOff>
    </xdr:from>
    <xdr:to>
      <xdr:col>26</xdr:col>
      <xdr:colOff>101600</xdr:colOff>
      <xdr:row>19</xdr:row>
      <xdr:rowOff>41928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52105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1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133975</xdr:rowOff>
    </xdr:from>
    <xdr:to>
      <xdr:col>22</xdr:col>
      <xdr:colOff>165100</xdr:colOff>
      <xdr:row>19</xdr:row>
      <xdr:rowOff>64125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6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74302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3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150297</xdr:rowOff>
    </xdr:from>
    <xdr:to>
      <xdr:col>19</xdr:col>
      <xdr:colOff>38100</xdr:colOff>
      <xdr:row>19</xdr:row>
      <xdr:rowOff>80447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84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90624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42740</xdr:rowOff>
    </xdr:from>
    <xdr:to>
      <xdr:col>15</xdr:col>
      <xdr:colOff>101600</xdr:colOff>
      <xdr:row>19</xdr:row>
      <xdr:rowOff>144340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47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154518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1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60295</xdr:rowOff>
    </xdr:from>
    <xdr:to>
      <xdr:col>29</xdr:col>
      <xdr:colOff>127000</xdr:colOff>
      <xdr:row>35</xdr:row>
      <xdr:rowOff>66101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70645"/>
          <a:ext cx="647700" cy="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45071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5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39584</xdr:rowOff>
    </xdr:from>
    <xdr:to>
      <xdr:col>26</xdr:col>
      <xdr:colOff>50800</xdr:colOff>
      <xdr:row>35</xdr:row>
      <xdr:rowOff>66101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49934"/>
          <a:ext cx="698500" cy="2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61196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3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39584</xdr:rowOff>
    </xdr:from>
    <xdr:to>
      <xdr:col>22</xdr:col>
      <xdr:colOff>114300</xdr:colOff>
      <xdr:row>35</xdr:row>
      <xdr:rowOff>53711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49934"/>
          <a:ext cx="698500" cy="14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326646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341747</xdr:rowOff>
    </xdr:from>
    <xdr:to>
      <xdr:col>18</xdr:col>
      <xdr:colOff>177800</xdr:colOff>
      <xdr:row>35</xdr:row>
      <xdr:rowOff>53711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09197"/>
          <a:ext cx="698500" cy="54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248007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266981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9495</xdr:rowOff>
    </xdr:from>
    <xdr:to>
      <xdr:col>29</xdr:col>
      <xdr:colOff>177800</xdr:colOff>
      <xdr:row>35</xdr:row>
      <xdr:rowOff>111095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1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197472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6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15301</xdr:rowOff>
    </xdr:from>
    <xdr:to>
      <xdr:col>26</xdr:col>
      <xdr:colOff>101600</xdr:colOff>
      <xdr:row>35</xdr:row>
      <xdr:rowOff>116901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2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101678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12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331684</xdr:rowOff>
    </xdr:from>
    <xdr:to>
      <xdr:col>22</xdr:col>
      <xdr:colOff>165100</xdr:colOff>
      <xdr:row>35</xdr:row>
      <xdr:rowOff>90384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99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75161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8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2911</xdr:rowOff>
    </xdr:from>
    <xdr:to>
      <xdr:col>19</xdr:col>
      <xdr:colOff>38100</xdr:colOff>
      <xdr:row>35</xdr:row>
      <xdr:rowOff>104511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1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89288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9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290947</xdr:rowOff>
    </xdr:from>
    <xdr:to>
      <xdr:col>15</xdr:col>
      <xdr:colOff>101600</xdr:colOff>
      <xdr:row>35</xdr:row>
      <xdr:rowOff>49647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58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34424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4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734,317
729,013
390.32
422,782,942
410,085,959
6,257,525
189,204,712
432,065,153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61085</xdr:rowOff>
    </xdr:from>
    <xdr:to>
      <xdr:col>24</xdr:col>
      <xdr:colOff>63500</xdr:colOff>
      <xdr:row>37</xdr:row>
      <xdr:rowOff>119309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547485"/>
          <a:ext cx="838200" cy="91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107583</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3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119309</xdr:rowOff>
    </xdr:from>
    <xdr:to>
      <xdr:col>19</xdr:col>
      <xdr:colOff>177800</xdr:colOff>
      <xdr:row>37</xdr:row>
      <xdr:rowOff>137894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62959"/>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125575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137894</xdr:rowOff>
    </xdr:from>
    <xdr:to>
      <xdr:col>15</xdr:col>
      <xdr:colOff>50800</xdr:colOff>
      <xdr:row>38</xdr:row>
      <xdr:rowOff>3089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81544"/>
          <a:ext cx="889000" cy="3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107287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3089</xdr:rowOff>
    </xdr:from>
    <xdr:to>
      <xdr:col>10</xdr:col>
      <xdr:colOff>114300</xdr:colOff>
      <xdr:row>38</xdr:row>
      <xdr:rowOff>81498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18189"/>
          <a:ext cx="889000" cy="7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110601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126854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10285</xdr:rowOff>
    </xdr:from>
    <xdr:to>
      <xdr:col>24</xdr:col>
      <xdr:colOff>114300</xdr:colOff>
      <xdr:row>32</xdr:row>
      <xdr:rowOff>111885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33162</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34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68509</xdr:rowOff>
    </xdr:from>
    <xdr:to>
      <xdr:col>20</xdr:col>
      <xdr:colOff>38100</xdr:colOff>
      <xdr:row>37</xdr:row>
      <xdr:rowOff>170109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1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15186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18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87094</xdr:rowOff>
    </xdr:from>
    <xdr:to>
      <xdr:col>15</xdr:col>
      <xdr:colOff>101600</xdr:colOff>
      <xdr:row>38</xdr:row>
      <xdr:rowOff>17244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33771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0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123739</xdr:rowOff>
    </xdr:from>
    <xdr:to>
      <xdr:col>10</xdr:col>
      <xdr:colOff>165100</xdr:colOff>
      <xdr:row>38</xdr:row>
      <xdr:rowOff>53888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67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70416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2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30698</xdr:rowOff>
    </xdr:from>
    <xdr:to>
      <xdr:col>6</xdr:col>
      <xdr:colOff>38100</xdr:colOff>
      <xdr:row>38</xdr:row>
      <xdr:rowOff>132298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148826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2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112040</xdr:rowOff>
    </xdr:from>
    <xdr:to>
      <xdr:col>24</xdr:col>
      <xdr:colOff>63500</xdr:colOff>
      <xdr:row>51</xdr:row>
      <xdr:rowOff>156068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8684540"/>
          <a:ext cx="838200" cy="2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61932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83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156068</xdr:rowOff>
    </xdr:from>
    <xdr:to>
      <xdr:col>19</xdr:col>
      <xdr:colOff>177800</xdr:colOff>
      <xdr:row>58</xdr:row>
      <xdr:rowOff>52809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8900018"/>
          <a:ext cx="889000" cy="109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11160</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52809</xdr:rowOff>
    </xdr:from>
    <xdr:to>
      <xdr:col>15</xdr:col>
      <xdr:colOff>50800</xdr:colOff>
      <xdr:row>58</xdr:row>
      <xdr:rowOff>97775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996909"/>
          <a:ext cx="889000" cy="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74279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97775</xdr:rowOff>
    </xdr:from>
    <xdr:to>
      <xdr:col>10</xdr:col>
      <xdr:colOff>114300</xdr:colOff>
      <xdr:row>58</xdr:row>
      <xdr:rowOff>158514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041875"/>
          <a:ext cx="889000" cy="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85915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136938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61240</xdr:rowOff>
    </xdr:from>
    <xdr:to>
      <xdr:col>24</xdr:col>
      <xdr:colOff>114300</xdr:colOff>
      <xdr:row>50</xdr:row>
      <xdr:rowOff>162840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86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14267</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858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105268</xdr:rowOff>
    </xdr:from>
    <xdr:to>
      <xdr:col>20</xdr:col>
      <xdr:colOff>38100</xdr:colOff>
      <xdr:row>52</xdr:row>
      <xdr:rowOff>35418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88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51945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86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2009</xdr:rowOff>
    </xdr:from>
    <xdr:to>
      <xdr:col>15</xdr:col>
      <xdr:colOff>101600</xdr:colOff>
      <xdr:row>58</xdr:row>
      <xdr:rowOff>103609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4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94736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100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46975</xdr:rowOff>
    </xdr:from>
    <xdr:to>
      <xdr:col>10</xdr:col>
      <xdr:colOff>165100</xdr:colOff>
      <xdr:row>58</xdr:row>
      <xdr:rowOff>148575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139702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08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107714</xdr:rowOff>
    </xdr:from>
    <xdr:to>
      <xdr:col>6</xdr:col>
      <xdr:colOff>38100</xdr:colOff>
      <xdr:row>59</xdr:row>
      <xdr:rowOff>37864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100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28991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1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62357</xdr:rowOff>
    </xdr:from>
    <xdr:to>
      <xdr:col>24</xdr:col>
      <xdr:colOff>63500</xdr:colOff>
      <xdr:row>77</xdr:row>
      <xdr:rowOff>161226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64007"/>
          <a:ext cx="838200" cy="9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158164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55594</xdr:rowOff>
    </xdr:from>
    <xdr:to>
      <xdr:col>19</xdr:col>
      <xdr:colOff>177800</xdr:colOff>
      <xdr:row>77</xdr:row>
      <xdr:rowOff>161226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57244"/>
          <a:ext cx="889000" cy="10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108062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55594</xdr:rowOff>
    </xdr:from>
    <xdr:to>
      <xdr:col>15</xdr:col>
      <xdr:colOff>50800</xdr:colOff>
      <xdr:row>77</xdr:row>
      <xdr:rowOff>91503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57244"/>
          <a:ext cx="889000" cy="3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121873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75597</xdr:rowOff>
    </xdr:from>
    <xdr:to>
      <xdr:col>10</xdr:col>
      <xdr:colOff>114300</xdr:colOff>
      <xdr:row>77</xdr:row>
      <xdr:rowOff>91503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77247"/>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95870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113396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11557</xdr:rowOff>
    </xdr:from>
    <xdr:to>
      <xdr:col>24</xdr:col>
      <xdr:colOff>114300</xdr:colOff>
      <xdr:row>77</xdr:row>
      <xdr:rowOff>113157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161434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9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110426</xdr:rowOff>
    </xdr:from>
    <xdr:to>
      <xdr:col>20</xdr:col>
      <xdr:colOff>38100</xdr:colOff>
      <xdr:row>78</xdr:row>
      <xdr:rowOff>40576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31703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4794</xdr:rowOff>
    </xdr:from>
    <xdr:to>
      <xdr:col>15</xdr:col>
      <xdr:colOff>101600</xdr:colOff>
      <xdr:row>77</xdr:row>
      <xdr:rowOff>106394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97521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9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40703</xdr:rowOff>
    </xdr:from>
    <xdr:to>
      <xdr:col>10</xdr:col>
      <xdr:colOff>165100</xdr:colOff>
      <xdr:row>77</xdr:row>
      <xdr:rowOff>142303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4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133430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3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24797</xdr:rowOff>
    </xdr:from>
    <xdr:to>
      <xdr:col>6</xdr:col>
      <xdr:colOff>38100</xdr:colOff>
      <xdr:row>77</xdr:row>
      <xdr:rowOff>126397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117524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1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39891</xdr:rowOff>
    </xdr:from>
    <xdr:to>
      <xdr:col>24</xdr:col>
      <xdr:colOff>63500</xdr:colOff>
      <xdr:row>96</xdr:row>
      <xdr:rowOff>52794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99091"/>
          <a:ext cx="8382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6405</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4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52794</xdr:rowOff>
    </xdr:from>
    <xdr:to>
      <xdr:col>19</xdr:col>
      <xdr:colOff>177800</xdr:colOff>
      <xdr:row>96</xdr:row>
      <xdr:rowOff>151118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11994"/>
          <a:ext cx="889000" cy="9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108538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151118</xdr:rowOff>
    </xdr:from>
    <xdr:to>
      <xdr:col>15</xdr:col>
      <xdr:colOff>50800</xdr:colOff>
      <xdr:row>97</xdr:row>
      <xdr:rowOff>37909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10318"/>
          <a:ext cx="889000" cy="5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29354</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37909</xdr:rowOff>
    </xdr:from>
    <xdr:to>
      <xdr:col>10</xdr:col>
      <xdr:colOff>114300</xdr:colOff>
      <xdr:row>97</xdr:row>
      <xdr:rowOff>128727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68559"/>
          <a:ext cx="889000" cy="9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77347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153547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160541</xdr:rowOff>
    </xdr:from>
    <xdr:to>
      <xdr:col>24</xdr:col>
      <xdr:colOff>114300</xdr:colOff>
      <xdr:row>96</xdr:row>
      <xdr:rowOff>90691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138968</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2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1994</xdr:rowOff>
    </xdr:from>
    <xdr:to>
      <xdr:col>20</xdr:col>
      <xdr:colOff>38100</xdr:colOff>
      <xdr:row>96</xdr:row>
      <xdr:rowOff>103594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6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120121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23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100318</xdr:rowOff>
    </xdr:from>
    <xdr:to>
      <xdr:col>15</xdr:col>
      <xdr:colOff>101600</xdr:colOff>
      <xdr:row>97</xdr:row>
      <xdr:rowOff>30468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21595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65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158559</xdr:rowOff>
    </xdr:from>
    <xdr:to>
      <xdr:col>10</xdr:col>
      <xdr:colOff>165100</xdr:colOff>
      <xdr:row>97</xdr:row>
      <xdr:rowOff>88709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79836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71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77927</xdr:rowOff>
    </xdr:from>
    <xdr:to>
      <xdr:col>6</xdr:col>
      <xdr:colOff>38100</xdr:colOff>
      <xdr:row>98</xdr:row>
      <xdr:rowOff>8077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170654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80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5169</xdr:rowOff>
    </xdr:from>
    <xdr:to>
      <xdr:col>55</xdr:col>
      <xdr:colOff>0</xdr:colOff>
      <xdr:row>35</xdr:row>
      <xdr:rowOff>60604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834469"/>
          <a:ext cx="838200" cy="2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93832</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58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5169</xdr:rowOff>
    </xdr:from>
    <xdr:to>
      <xdr:col>50</xdr:col>
      <xdr:colOff>114300</xdr:colOff>
      <xdr:row>35</xdr:row>
      <xdr:rowOff>128003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834469"/>
          <a:ext cx="889000" cy="2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5745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66739</xdr:rowOff>
    </xdr:from>
    <xdr:to>
      <xdr:col>45</xdr:col>
      <xdr:colOff>177800</xdr:colOff>
      <xdr:row>35</xdr:row>
      <xdr:rowOff>128003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067489"/>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154296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66739</xdr:rowOff>
    </xdr:from>
    <xdr:to>
      <xdr:col>41</xdr:col>
      <xdr:colOff>50800</xdr:colOff>
      <xdr:row>35</xdr:row>
      <xdr:rowOff>93104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067489"/>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9804</xdr:rowOff>
    </xdr:from>
    <xdr:to>
      <xdr:col>55</xdr:col>
      <xdr:colOff>50800</xdr:colOff>
      <xdr:row>35</xdr:row>
      <xdr:rowOff>111404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159681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8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125819</xdr:rowOff>
    </xdr:from>
    <xdr:to>
      <xdr:col>50</xdr:col>
      <xdr:colOff>165100</xdr:colOff>
      <xdr:row>34</xdr:row>
      <xdr:rowOff>55969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78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47096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587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77203</xdr:rowOff>
    </xdr:from>
    <xdr:to>
      <xdr:col>46</xdr:col>
      <xdr:colOff>38100</xdr:colOff>
      <xdr:row>36</xdr:row>
      <xdr:rowOff>7353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169930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17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15939</xdr:rowOff>
    </xdr:from>
    <xdr:to>
      <xdr:col>41</xdr:col>
      <xdr:colOff>101600</xdr:colOff>
      <xdr:row>35</xdr:row>
      <xdr:rowOff>117539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108666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10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42304</xdr:rowOff>
    </xdr:from>
    <xdr:to>
      <xdr:col>36</xdr:col>
      <xdr:colOff>165100</xdr:colOff>
      <xdr:row>35</xdr:row>
      <xdr:rowOff>143904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4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135031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13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47117</xdr:rowOff>
    </xdr:from>
    <xdr:to>
      <xdr:col>55</xdr:col>
      <xdr:colOff>0</xdr:colOff>
      <xdr:row>54</xdr:row>
      <xdr:rowOff>42088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8791067"/>
          <a:ext cx="838200" cy="50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152333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06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140876</xdr:rowOff>
    </xdr:from>
    <xdr:to>
      <xdr:col>50</xdr:col>
      <xdr:colOff>114300</xdr:colOff>
      <xdr:row>54</xdr:row>
      <xdr:rowOff>42088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8713376"/>
          <a:ext cx="889000" cy="58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160197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89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140876</xdr:rowOff>
    </xdr:from>
    <xdr:to>
      <xdr:col>45</xdr:col>
      <xdr:colOff>177800</xdr:colOff>
      <xdr:row>52</xdr:row>
      <xdr:rowOff>5969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8713376"/>
          <a:ext cx="889000" cy="20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127808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2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70891</xdr:rowOff>
    </xdr:from>
    <xdr:to>
      <xdr:col>41</xdr:col>
      <xdr:colOff>50800</xdr:colOff>
      <xdr:row>52</xdr:row>
      <xdr:rowOff>5969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8814841"/>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73140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15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162098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167767</xdr:rowOff>
    </xdr:from>
    <xdr:to>
      <xdr:col>55</xdr:col>
      <xdr:colOff>50800</xdr:colOff>
      <xdr:row>51</xdr:row>
      <xdr:rowOff>97917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874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19194</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859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162738</xdr:rowOff>
    </xdr:from>
    <xdr:to>
      <xdr:col>50</xdr:col>
      <xdr:colOff>165100</xdr:colOff>
      <xdr:row>54</xdr:row>
      <xdr:rowOff>92888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24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84015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3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90076</xdr:rowOff>
    </xdr:from>
    <xdr:to>
      <xdr:col>46</xdr:col>
      <xdr:colOff>38100</xdr:colOff>
      <xdr:row>51</xdr:row>
      <xdr:rowOff>20226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866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36753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843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126619</xdr:rowOff>
    </xdr:from>
    <xdr:to>
      <xdr:col>41</xdr:col>
      <xdr:colOff>101600</xdr:colOff>
      <xdr:row>52</xdr:row>
      <xdr:rowOff>56769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887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73296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864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20091</xdr:rowOff>
    </xdr:from>
    <xdr:to>
      <xdr:col>36</xdr:col>
      <xdr:colOff>165100</xdr:colOff>
      <xdr:row>51</xdr:row>
      <xdr:rowOff>121691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876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138218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85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88646</xdr:rowOff>
    </xdr:from>
    <xdr:to>
      <xdr:col>54</xdr:col>
      <xdr:colOff>189865</xdr:colOff>
      <xdr:row>77</xdr:row>
      <xdr:rowOff>140691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433046"/>
          <a:ext cx="1270" cy="9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144518</xdr:rowOff>
    </xdr:from>
    <xdr:ext cx="469744"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34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140691</xdr:rowOff>
    </xdr:from>
    <xdr:to>
      <xdr:col>55</xdr:col>
      <xdr:colOff>88900</xdr:colOff>
      <xdr:row>77</xdr:row>
      <xdr:rowOff>140691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34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35323</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20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88646</xdr:rowOff>
    </xdr:from>
    <xdr:to>
      <xdr:col>55</xdr:col>
      <xdr:colOff>88900</xdr:colOff>
      <xdr:row>72</xdr:row>
      <xdr:rowOff>88646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43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38049</xdr:rowOff>
    </xdr:from>
    <xdr:to>
      <xdr:col>55</xdr:col>
      <xdr:colOff>0</xdr:colOff>
      <xdr:row>75</xdr:row>
      <xdr:rowOff>1854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2725349"/>
          <a:ext cx="8382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8082</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866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29655</xdr:rowOff>
    </xdr:from>
    <xdr:to>
      <xdr:col>55</xdr:col>
      <xdr:colOff>50800</xdr:colOff>
      <xdr:row>75</xdr:row>
      <xdr:rowOff>131255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65519</xdr:rowOff>
    </xdr:from>
    <xdr:to>
      <xdr:col>50</xdr:col>
      <xdr:colOff>114300</xdr:colOff>
      <xdr:row>75</xdr:row>
      <xdr:rowOff>1854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238469"/>
          <a:ext cx="889000" cy="6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84861</xdr:rowOff>
    </xdr:from>
    <xdr:to>
      <xdr:col>50</xdr:col>
      <xdr:colOff>165100</xdr:colOff>
      <xdr:row>76</xdr:row>
      <xdr:rowOff>15011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6138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65519</xdr:rowOff>
    </xdr:from>
    <xdr:to>
      <xdr:col>45</xdr:col>
      <xdr:colOff>177800</xdr:colOff>
      <xdr:row>73</xdr:row>
      <xdr:rowOff>124460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238469"/>
          <a:ext cx="889000" cy="40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59144</xdr:rowOff>
    </xdr:from>
    <xdr:to>
      <xdr:col>46</xdr:col>
      <xdr:colOff>38100</xdr:colOff>
      <xdr:row>74</xdr:row>
      <xdr:rowOff>160744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151871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27940</xdr:rowOff>
    </xdr:from>
    <xdr:to>
      <xdr:col>41</xdr:col>
      <xdr:colOff>101600</xdr:colOff>
      <xdr:row>74</xdr:row>
      <xdr:rowOff>129540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120667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158699</xdr:rowOff>
    </xdr:from>
    <xdr:to>
      <xdr:col>55</xdr:col>
      <xdr:colOff>50800</xdr:colOff>
      <xdr:row>74</xdr:row>
      <xdr:rowOff>88849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6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10126</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5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122504</xdr:rowOff>
    </xdr:from>
    <xdr:to>
      <xdr:col>50</xdr:col>
      <xdr:colOff>165100</xdr:colOff>
      <xdr:row>75</xdr:row>
      <xdr:rowOff>52654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8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69181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5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14719</xdr:rowOff>
    </xdr:from>
    <xdr:to>
      <xdr:col>46</xdr:col>
      <xdr:colOff>38100</xdr:colOff>
      <xdr:row>71</xdr:row>
      <xdr:rowOff>116319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1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132846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196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73660</xdr:rowOff>
    </xdr:from>
    <xdr:to>
      <xdr:col>41</xdr:col>
      <xdr:colOff>101600</xdr:colOff>
      <xdr:row>74</xdr:row>
      <xdr:rowOff>3810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5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20337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36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159017</xdr:rowOff>
    </xdr:from>
    <xdr:to>
      <xdr:col>55</xdr:col>
      <xdr:colOff>0</xdr:colOff>
      <xdr:row>96</xdr:row>
      <xdr:rowOff>132423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275317"/>
          <a:ext cx="838200" cy="3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150944</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5924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21247</xdr:rowOff>
    </xdr:from>
    <xdr:to>
      <xdr:col>50</xdr:col>
      <xdr:colOff>114300</xdr:colOff>
      <xdr:row>96</xdr:row>
      <xdr:rowOff>132423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308997"/>
          <a:ext cx="889000" cy="28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107700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58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119393</xdr:rowOff>
    </xdr:from>
    <xdr:to>
      <xdr:col>45</xdr:col>
      <xdr:colOff>177800</xdr:colOff>
      <xdr:row>95</xdr:row>
      <xdr:rowOff>21247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235693"/>
          <a:ext cx="8890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63403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51821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108217</xdr:rowOff>
    </xdr:from>
    <xdr:to>
      <xdr:col>55</xdr:col>
      <xdr:colOff>50800</xdr:colOff>
      <xdr:row>95</xdr:row>
      <xdr:rowOff>38367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86644</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20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81623</xdr:rowOff>
    </xdr:from>
    <xdr:to>
      <xdr:col>50</xdr:col>
      <xdr:colOff>165100</xdr:colOff>
      <xdr:row>97</xdr:row>
      <xdr:rowOff>11773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2900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6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141897</xdr:rowOff>
    </xdr:from>
    <xdr:to>
      <xdr:col>46</xdr:col>
      <xdr:colOff>38100</xdr:colOff>
      <xdr:row>95</xdr:row>
      <xdr:rowOff>72047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88574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0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68593</xdr:rowOff>
    </xdr:from>
    <xdr:to>
      <xdr:col>41</xdr:col>
      <xdr:colOff>101600</xdr:colOff>
      <xdr:row>94</xdr:row>
      <xdr:rowOff>170193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18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15270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596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19514</xdr:rowOff>
    </xdr:from>
    <xdr:to>
      <xdr:col>85</xdr:col>
      <xdr:colOff>127000</xdr:colOff>
      <xdr:row>32</xdr:row>
      <xdr:rowOff>16770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5334464"/>
          <a:ext cx="838200" cy="1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78014</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21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16770</xdr:rowOff>
    </xdr:from>
    <xdr:to>
      <xdr:col>81</xdr:col>
      <xdr:colOff>50800</xdr:colOff>
      <xdr:row>37</xdr:row>
      <xdr:rowOff>159588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5503170"/>
          <a:ext cx="889000" cy="100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21093</xdr:rowOff>
    </xdr:from>
    <xdr:ext cx="378565"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92017" y="653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159588</xdr:rowOff>
    </xdr:from>
    <xdr:to>
      <xdr:col>76</xdr:col>
      <xdr:colOff>114300</xdr:colOff>
      <xdr:row>38</xdr:row>
      <xdr:rowOff>19400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503238"/>
          <a:ext cx="8890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33665</xdr:rowOff>
    </xdr:from>
    <xdr:ext cx="378565"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403017" y="654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10541</xdr:rowOff>
    </xdr:from>
    <xdr:to>
      <xdr:col>71</xdr:col>
      <xdr:colOff>177800</xdr:colOff>
      <xdr:row>38</xdr:row>
      <xdr:rowOff>19400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525641"/>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140164</xdr:rowOff>
    </xdr:from>
    <xdr:to>
      <xdr:col>85</xdr:col>
      <xdr:colOff>177800</xdr:colOff>
      <xdr:row>31</xdr:row>
      <xdr:rowOff>70314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52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93191</xdr:rowOff>
    </xdr:from>
    <xdr:ext cx="534377"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523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137420</xdr:rowOff>
    </xdr:from>
    <xdr:to>
      <xdr:col>81</xdr:col>
      <xdr:colOff>101600</xdr:colOff>
      <xdr:row>32</xdr:row>
      <xdr:rowOff>67570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54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84097</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522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108788</xdr:rowOff>
    </xdr:from>
    <xdr:to>
      <xdr:col>76</xdr:col>
      <xdr:colOff>165100</xdr:colOff>
      <xdr:row>38</xdr:row>
      <xdr:rowOff>38939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55465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140049</xdr:rowOff>
    </xdr:from>
    <xdr:to>
      <xdr:col>72</xdr:col>
      <xdr:colOff>38100</xdr:colOff>
      <xdr:row>38</xdr:row>
      <xdr:rowOff>70199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61327</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576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131191</xdr:rowOff>
    </xdr:from>
    <xdr:to>
      <xdr:col>67</xdr:col>
      <xdr:colOff>101600</xdr:colOff>
      <xdr:row>38</xdr:row>
      <xdr:rowOff>61340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52468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567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62204</xdr:rowOff>
    </xdr:from>
    <xdr:to>
      <xdr:col>85</xdr:col>
      <xdr:colOff>127000</xdr:colOff>
      <xdr:row>78</xdr:row>
      <xdr:rowOff>67852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5481300" y="13435304"/>
          <a:ext cx="838200" cy="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43471</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2902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62204</xdr:rowOff>
    </xdr:from>
    <xdr:to>
      <xdr:col>81</xdr:col>
      <xdr:colOff>50800</xdr:colOff>
      <xdr:row>78</xdr:row>
      <xdr:rowOff>69405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592300" y="13435304"/>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124022</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14111" y="128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55096</xdr:rowOff>
    </xdr:from>
    <xdr:to>
      <xdr:col>76</xdr:col>
      <xdr:colOff>114300</xdr:colOff>
      <xdr:row>78</xdr:row>
      <xdr:rowOff>69405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428196"/>
          <a:ext cx="889000" cy="1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111403</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279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42362</xdr:rowOff>
    </xdr:from>
    <xdr:to>
      <xdr:col>71</xdr:col>
      <xdr:colOff>177800</xdr:colOff>
      <xdr:row>78</xdr:row>
      <xdr:rowOff>55096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3415462"/>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119245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28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96499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27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17052</xdr:rowOff>
    </xdr:from>
    <xdr:to>
      <xdr:col>85</xdr:col>
      <xdr:colOff>177800</xdr:colOff>
      <xdr:row>78</xdr:row>
      <xdr:rowOff>118652</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39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166929</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3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11404</xdr:rowOff>
    </xdr:from>
    <xdr:to>
      <xdr:col>81</xdr:col>
      <xdr:colOff>101600</xdr:colOff>
      <xdr:row>78</xdr:row>
      <xdr:rowOff>113004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104131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47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18605</xdr:rowOff>
    </xdr:from>
    <xdr:to>
      <xdr:col>76</xdr:col>
      <xdr:colOff>165100</xdr:colOff>
      <xdr:row>78</xdr:row>
      <xdr:rowOff>120205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3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111332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48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4296</xdr:rowOff>
    </xdr:from>
    <xdr:to>
      <xdr:col>72</xdr:col>
      <xdr:colOff>38100</xdr:colOff>
      <xdr:row>78</xdr:row>
      <xdr:rowOff>105896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37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97023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47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163012</xdr:rowOff>
    </xdr:from>
    <xdr:to>
      <xdr:col>67</xdr:col>
      <xdr:colOff>101600</xdr:colOff>
      <xdr:row>78</xdr:row>
      <xdr:rowOff>93162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3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84289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45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22961</xdr:rowOff>
    </xdr:from>
    <xdr:to>
      <xdr:col>85</xdr:col>
      <xdr:colOff>127000</xdr:colOff>
      <xdr:row>94</xdr:row>
      <xdr:rowOff>168123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139261"/>
          <a:ext cx="838200" cy="14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47744</xdr:rowOff>
    </xdr:from>
    <xdr:ext cx="469744"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50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22961</xdr:rowOff>
    </xdr:from>
    <xdr:to>
      <xdr:col>81</xdr:col>
      <xdr:colOff>50800</xdr:colOff>
      <xdr:row>98</xdr:row>
      <xdr:rowOff>31648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139261"/>
          <a:ext cx="889000" cy="6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127982</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46428" y="1675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31648</xdr:rowOff>
    </xdr:from>
    <xdr:to>
      <xdr:col>76</xdr:col>
      <xdr:colOff>114300</xdr:colOff>
      <xdr:row>98</xdr:row>
      <xdr:rowOff>59386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33748"/>
          <a:ext cx="8890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119126</xdr:rowOff>
    </xdr:from>
    <xdr:to>
      <xdr:col>71</xdr:col>
      <xdr:colOff>177800</xdr:colOff>
      <xdr:row>98</xdr:row>
      <xdr:rowOff>59386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406876"/>
          <a:ext cx="889000" cy="4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65828</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68428"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117323</xdr:rowOff>
    </xdr:from>
    <xdr:to>
      <xdr:col>85</xdr:col>
      <xdr:colOff>177800</xdr:colOff>
      <xdr:row>95</xdr:row>
      <xdr:rowOff>47473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2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140200</xdr:rowOff>
    </xdr:from>
    <xdr:ext cx="469744"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08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143611</xdr:rowOff>
    </xdr:from>
    <xdr:to>
      <xdr:col>81</xdr:col>
      <xdr:colOff>101600</xdr:colOff>
      <xdr:row>94</xdr:row>
      <xdr:rowOff>73761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0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90288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586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152298</xdr:rowOff>
    </xdr:from>
    <xdr:to>
      <xdr:col>76</xdr:col>
      <xdr:colOff>165100</xdr:colOff>
      <xdr:row>98</xdr:row>
      <xdr:rowOff>82448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73575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87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8586</xdr:rowOff>
    </xdr:from>
    <xdr:to>
      <xdr:col>72</xdr:col>
      <xdr:colOff>38100</xdr:colOff>
      <xdr:row>98</xdr:row>
      <xdr:rowOff>110186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1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101313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0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68326</xdr:rowOff>
    </xdr:from>
    <xdr:to>
      <xdr:col>67</xdr:col>
      <xdr:colOff>101600</xdr:colOff>
      <xdr:row>95</xdr:row>
      <xdr:rowOff>169926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3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161053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44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108267</xdr:rowOff>
    </xdr:from>
    <xdr:to>
      <xdr:col>116</xdr:col>
      <xdr:colOff>63500</xdr:colOff>
      <xdr:row>36</xdr:row>
      <xdr:rowOff>114935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280467"/>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61803</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234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114935</xdr:rowOff>
    </xdr:from>
    <xdr:to>
      <xdr:col>111</xdr:col>
      <xdr:colOff>177800</xdr:colOff>
      <xdr:row>36</xdr:row>
      <xdr:rowOff>143320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287135"/>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167403</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115316</xdr:rowOff>
    </xdr:from>
    <xdr:to>
      <xdr:col>107</xdr:col>
      <xdr:colOff>50800</xdr:colOff>
      <xdr:row>36</xdr:row>
      <xdr:rowOff>143320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287516"/>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86250</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97599</xdr:rowOff>
    </xdr:from>
    <xdr:to>
      <xdr:col>102</xdr:col>
      <xdr:colOff>114300</xdr:colOff>
      <xdr:row>36</xdr:row>
      <xdr:rowOff>115316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269799"/>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60342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57467</xdr:rowOff>
    </xdr:from>
    <xdr:to>
      <xdr:col>116</xdr:col>
      <xdr:colOff>114300</xdr:colOff>
      <xdr:row>36</xdr:row>
      <xdr:rowOff>159067</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80344</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0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64135</xdr:rowOff>
    </xdr:from>
    <xdr:to>
      <xdr:col>112</xdr:col>
      <xdr:colOff>38100</xdr:colOff>
      <xdr:row>36</xdr:row>
      <xdr:rowOff>165735</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2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156862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32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92520</xdr:rowOff>
    </xdr:from>
    <xdr:to>
      <xdr:col>107</xdr:col>
      <xdr:colOff>101600</xdr:colOff>
      <xdr:row>37</xdr:row>
      <xdr:rowOff>22670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26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13797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5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64516</xdr:rowOff>
    </xdr:from>
    <xdr:to>
      <xdr:col>102</xdr:col>
      <xdr:colOff>165100</xdr:colOff>
      <xdr:row>36</xdr:row>
      <xdr:rowOff>166116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157243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46799</xdr:rowOff>
    </xdr:from>
    <xdr:to>
      <xdr:col>98</xdr:col>
      <xdr:colOff>38100</xdr:colOff>
      <xdr:row>36</xdr:row>
      <xdr:rowOff>148399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2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139526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1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77772</xdr:rowOff>
    </xdr:from>
    <xdr:to>
      <xdr:col>116</xdr:col>
      <xdr:colOff>63500</xdr:colOff>
      <xdr:row>57</xdr:row>
      <xdr:rowOff>101067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9850422"/>
          <a:ext cx="8382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97741</xdr:rowOff>
    </xdr:from>
    <xdr:ext cx="534377"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356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77772</xdr:rowOff>
    </xdr:from>
    <xdr:to>
      <xdr:col>111</xdr:col>
      <xdr:colOff>177800</xdr:colOff>
      <xdr:row>58</xdr:row>
      <xdr:rowOff>5306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9850422"/>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163365</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56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5306</xdr:rowOff>
    </xdr:from>
    <xdr:to>
      <xdr:col>107</xdr:col>
      <xdr:colOff>50800</xdr:colOff>
      <xdr:row>58</xdr:row>
      <xdr:rowOff>22451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994940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125074</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67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20531</xdr:rowOff>
    </xdr:from>
    <xdr:to>
      <xdr:col>102</xdr:col>
      <xdr:colOff>114300</xdr:colOff>
      <xdr:row>58</xdr:row>
      <xdr:rowOff>22451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9964631"/>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64312</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278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7939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389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50267</xdr:rowOff>
    </xdr:from>
    <xdr:to>
      <xdr:col>116</xdr:col>
      <xdr:colOff>114300</xdr:colOff>
      <xdr:row>57</xdr:row>
      <xdr:rowOff>151867</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98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28694</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80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26972</xdr:rowOff>
    </xdr:from>
    <xdr:to>
      <xdr:col>112</xdr:col>
      <xdr:colOff>38100</xdr:colOff>
      <xdr:row>57</xdr:row>
      <xdr:rowOff>128572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7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119699</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89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125956</xdr:rowOff>
    </xdr:from>
    <xdr:to>
      <xdr:col>107</xdr:col>
      <xdr:colOff>101600</xdr:colOff>
      <xdr:row>58</xdr:row>
      <xdr:rowOff>56106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47233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9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143101</xdr:rowOff>
    </xdr:from>
    <xdr:to>
      <xdr:col>102</xdr:col>
      <xdr:colOff>165100</xdr:colOff>
      <xdr:row>58</xdr:row>
      <xdr:rowOff>73251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9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64378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0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141181</xdr:rowOff>
    </xdr:from>
    <xdr:to>
      <xdr:col>98</xdr:col>
      <xdr:colOff>38100</xdr:colOff>
      <xdr:row>58</xdr:row>
      <xdr:rowOff>71331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9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62458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5" name="繰出金最小値テキスト">
          <a:extLst>
            <a:ext uri="{FF2B5EF4-FFF2-40B4-BE49-F238E27FC236}">
              <a16:creationId xmlns:a16="http://schemas.microsoft.com/office/drawing/2014/main" id="{00000000-0008-0000-0600-000043030000}"/>
            </a:ext>
          </a:extLst>
        </xdr:cNvPr>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7" name="繰出金最大値テキスト">
          <a:extLst>
            <a:ext uri="{FF2B5EF4-FFF2-40B4-BE49-F238E27FC236}">
              <a16:creationId xmlns:a16="http://schemas.microsoft.com/office/drawing/2014/main" id="{00000000-0008-0000-0600-000045030000}"/>
            </a:ext>
          </a:extLst>
        </xdr:cNvPr>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50546</xdr:rowOff>
    </xdr:from>
    <xdr:to>
      <xdr:col>116</xdr:col>
      <xdr:colOff>63500</xdr:colOff>
      <xdr:row>74</xdr:row>
      <xdr:rowOff>65908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1323300" y="12737846"/>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78483</xdr:rowOff>
    </xdr:from>
    <xdr:ext cx="534377" cy="259045"/>
    <xdr:sp macro="" textlink="">
      <xdr:nvSpPr>
        <xdr:cNvPr id="840" name="繰出金平均値テキスト">
          <a:extLst>
            <a:ext uri="{FF2B5EF4-FFF2-40B4-BE49-F238E27FC236}">
              <a16:creationId xmlns:a16="http://schemas.microsoft.com/office/drawing/2014/main" id="{00000000-0008-0000-0600-000048030000}"/>
            </a:ext>
          </a:extLst>
        </xdr:cNvPr>
        <xdr:cNvSpPr txBox="1"/>
      </xdr:nvSpPr>
      <xdr:spPr>
        <a:xfrm>
          <a:off x="22212300" y="12765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65908</xdr:rowOff>
    </xdr:from>
    <xdr:to>
      <xdr:col>111</xdr:col>
      <xdr:colOff>177800</xdr:colOff>
      <xdr:row>74</xdr:row>
      <xdr:rowOff>130784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0434300" y="12753208"/>
          <a:ext cx="889000" cy="6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33494</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056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130784</xdr:rowOff>
    </xdr:from>
    <xdr:to>
      <xdr:col>107</xdr:col>
      <xdr:colOff>50800</xdr:colOff>
      <xdr:row>74</xdr:row>
      <xdr:rowOff>144683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19545300" y="12818084"/>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144683</xdr:rowOff>
    </xdr:from>
    <xdr:to>
      <xdr:col>102</xdr:col>
      <xdr:colOff>114300</xdr:colOff>
      <xdr:row>74</xdr:row>
      <xdr:rowOff>148798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8656300" y="1283198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91879</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9278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150765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389111" y="1300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171196</xdr:rowOff>
    </xdr:from>
    <xdr:to>
      <xdr:col>116</xdr:col>
      <xdr:colOff>114300</xdr:colOff>
      <xdr:row>74</xdr:row>
      <xdr:rowOff>101346</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2110700" y="1268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22623</xdr:rowOff>
    </xdr:from>
    <xdr:ext cx="534377" cy="259045"/>
    <xdr:sp macro="" textlink="">
      <xdr:nvSpPr>
        <xdr:cNvPr id="859" name="繰出金該当値テキスト">
          <a:extLst>
            <a:ext uri="{FF2B5EF4-FFF2-40B4-BE49-F238E27FC236}">
              <a16:creationId xmlns:a16="http://schemas.microsoft.com/office/drawing/2014/main" id="{00000000-0008-0000-0600-00005B030000}"/>
            </a:ext>
          </a:extLst>
        </xdr:cNvPr>
        <xdr:cNvSpPr txBox="1"/>
      </xdr:nvSpPr>
      <xdr:spPr>
        <a:xfrm>
          <a:off x="22212300" y="1253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15108</xdr:rowOff>
    </xdr:from>
    <xdr:to>
      <xdr:col>112</xdr:col>
      <xdr:colOff>38100</xdr:colOff>
      <xdr:row>74</xdr:row>
      <xdr:rowOff>116708</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1272500" y="127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133235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4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79984</xdr:rowOff>
    </xdr:from>
    <xdr:to>
      <xdr:col>107</xdr:col>
      <xdr:colOff>101600</xdr:colOff>
      <xdr:row>75</xdr:row>
      <xdr:rowOff>10134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0383500" y="127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86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93883</xdr:rowOff>
    </xdr:from>
    <xdr:to>
      <xdr:col>102</xdr:col>
      <xdr:colOff>165100</xdr:colOff>
      <xdr:row>75</xdr:row>
      <xdr:rowOff>24033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9494500" y="127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40560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5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97998</xdr:rowOff>
    </xdr:from>
    <xdr:to>
      <xdr:col>98</xdr:col>
      <xdr:colOff>38100</xdr:colOff>
      <xdr:row>75</xdr:row>
      <xdr:rowOff>28148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8605500" y="127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44675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56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a:extLst>
            <a:ext uri="{FF2B5EF4-FFF2-40B4-BE49-F238E27FC236}">
              <a16:creationId xmlns:a16="http://schemas.microsoft.com/office/drawing/2014/main" id="{00000000-0008-0000-0600-00007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a:extLst>
            <a:ext uri="{FF2B5EF4-FFF2-40B4-BE49-F238E27FC236}">
              <a16:creationId xmlns:a16="http://schemas.microsoft.com/office/drawing/2014/main" id="{00000000-0008-0000-0600-00007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a:extLst>
            <a:ext uri="{FF2B5EF4-FFF2-40B4-BE49-F238E27FC236}">
              <a16:creationId xmlns:a16="http://schemas.microsoft.com/office/drawing/2014/main" id="{00000000-0008-0000-0600-00007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a:extLst>
            <a:ext uri="{FF2B5EF4-FFF2-40B4-BE49-F238E27FC236}">
              <a16:creationId xmlns:a16="http://schemas.microsoft.com/office/drawing/2014/main" id="{00000000-0008-0000-0600-00008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５５８，４５９</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千円となっている。</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主な構成項目である人件費は、住民一人当たり１０８，４３９円となっており、類似団体平均と比べて高い水準にある。</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これは、職員数が類似団体平均と比較して多いことや、震災対応に係る時間外手当の増加などが主な要因である。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住民一人当たり１０１，２１０円となっており、類似団体と比較して一人当たりコストが高い状況となっている。また、前年度比で、住民一人当たり＋９，４２６円となっており、これは、災害廃棄物処理経費（熊本地震に伴うがれき処理経費）の増、約８０．５億円などが主な要因である。 </a:t>
          </a:r>
        </a:p>
        <a:p>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住民一人当たり２７，５７６円となっており、類似団体と比較して一人当たりコストが低い状況となっている。また、前年度比で、住民一人当たり▲５，９５５円となっており、これは、災害廃棄物処理経費（熊本地震に伴う自費解体に対する助成）の減、約４５</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９億円の減などが主な要因である。</a:t>
          </a:r>
        </a:p>
        <a:p>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住民一人当たり６３，５８５円となっており、類似団体と比較して一人当たりコストが高い状況となっている。また、前年度比で、住民一人当たり＋１５，５９６円となっており、これは、経営体育成支援事業（＋３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３億円）や、熊本駅東口駅前広場整備事業（＋１３</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７億円）の増などが主な要因である。</a:t>
          </a:r>
        </a:p>
        <a:p>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・災害復旧事業費は住民一人当たり２１，１０３円となっており、類似団体と比較して一人当たりコストが高い状況となっている。これは、熊本地震災害復旧に係る事業費（＋２４</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１億円）が増加したことが要因である。</a:t>
          </a:r>
        </a:p>
        <a:p>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・積立金は住民一人当たり９，６２７円となっており、</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類似団体と比較して一人当たりコストが高い状況となっている。これは、</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平成２８年</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熊本地震</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による災害からの早期の復興に</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係る</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２８</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年熊本地震復興</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基金への積立</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て（２７．８</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（皆増））</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734,317
729,013
390.32
422,782,942
410,085,959
6,257,525
189,204,712
432,065,153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56424</xdr:rowOff>
    </xdr:from>
    <xdr:to>
      <xdr:col>24</xdr:col>
      <xdr:colOff>63500</xdr:colOff>
      <xdr:row>33</xdr:row>
      <xdr:rowOff>123372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14274"/>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07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64589</xdr:rowOff>
    </xdr:from>
    <xdr:to>
      <xdr:col>19</xdr:col>
      <xdr:colOff>177800</xdr:colOff>
      <xdr:row>33</xdr:row>
      <xdr:rowOff>123372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50989"/>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64589</xdr:rowOff>
    </xdr:from>
    <xdr:to>
      <xdr:col>15</xdr:col>
      <xdr:colOff>50800</xdr:colOff>
      <xdr:row>33</xdr:row>
      <xdr:rowOff>4173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550989"/>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4173</xdr:rowOff>
    </xdr:from>
    <xdr:to>
      <xdr:col>10</xdr:col>
      <xdr:colOff>114300</xdr:colOff>
      <xdr:row>33</xdr:row>
      <xdr:rowOff>38463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620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5624</xdr:rowOff>
    </xdr:from>
    <xdr:to>
      <xdr:col>24</xdr:col>
      <xdr:colOff>114300</xdr:colOff>
      <xdr:row>33</xdr:row>
      <xdr:rowOff>107224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28501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72572</xdr:rowOff>
    </xdr:from>
    <xdr:to>
      <xdr:col>20</xdr:col>
      <xdr:colOff>38100</xdr:colOff>
      <xdr:row>34</xdr:row>
      <xdr:rowOff>2722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19249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0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13789</xdr:rowOff>
    </xdr:from>
    <xdr:to>
      <xdr:col>15</xdr:col>
      <xdr:colOff>101600</xdr:colOff>
      <xdr:row>32</xdr:row>
      <xdr:rowOff>115389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131916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124823</xdr:rowOff>
    </xdr:from>
    <xdr:to>
      <xdr:col>10</xdr:col>
      <xdr:colOff>165100</xdr:colOff>
      <xdr:row>33</xdr:row>
      <xdr:rowOff>54973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71500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159113</xdr:rowOff>
    </xdr:from>
    <xdr:to>
      <xdr:col>6</xdr:col>
      <xdr:colOff>38100</xdr:colOff>
      <xdr:row>33</xdr:row>
      <xdr:rowOff>89263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105790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2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32121</xdr:rowOff>
    </xdr:from>
    <xdr:to>
      <xdr:col>24</xdr:col>
      <xdr:colOff>63500</xdr:colOff>
      <xdr:row>53</xdr:row>
      <xdr:rowOff>121824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118971"/>
          <a:ext cx="838200" cy="8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68516</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9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32121</xdr:rowOff>
    </xdr:from>
    <xdr:to>
      <xdr:col>19</xdr:col>
      <xdr:colOff>177800</xdr:colOff>
      <xdr:row>55</xdr:row>
      <xdr:rowOff>18771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118971"/>
          <a:ext cx="889000" cy="32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40033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9032</xdr:rowOff>
    </xdr:from>
    <xdr:to>
      <xdr:col>15</xdr:col>
      <xdr:colOff>50800</xdr:colOff>
      <xdr:row>55</xdr:row>
      <xdr:rowOff>18771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438782"/>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114464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165623</xdr:rowOff>
    </xdr:from>
    <xdr:to>
      <xdr:col>10</xdr:col>
      <xdr:colOff>114300</xdr:colOff>
      <xdr:row>55</xdr:row>
      <xdr:rowOff>9032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252473"/>
          <a:ext cx="8890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145828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71024</xdr:rowOff>
    </xdr:from>
    <xdr:to>
      <xdr:col>24</xdr:col>
      <xdr:colOff>114300</xdr:colOff>
      <xdr:row>54</xdr:row>
      <xdr:rowOff>1174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1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93901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152771</xdr:rowOff>
    </xdr:from>
    <xdr:to>
      <xdr:col>20</xdr:col>
      <xdr:colOff>38100</xdr:colOff>
      <xdr:row>53</xdr:row>
      <xdr:rowOff>82921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0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99448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88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139421</xdr:rowOff>
    </xdr:from>
    <xdr:to>
      <xdr:col>15</xdr:col>
      <xdr:colOff>101600</xdr:colOff>
      <xdr:row>55</xdr:row>
      <xdr:rowOff>69571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39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86098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17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129682</xdr:rowOff>
    </xdr:from>
    <xdr:to>
      <xdr:col>10</xdr:col>
      <xdr:colOff>165100</xdr:colOff>
      <xdr:row>55</xdr:row>
      <xdr:rowOff>59832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3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76359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16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114823</xdr:rowOff>
    </xdr:from>
    <xdr:to>
      <xdr:col>6</xdr:col>
      <xdr:colOff>38100</xdr:colOff>
      <xdr:row>54</xdr:row>
      <xdr:rowOff>44973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20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36100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29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3215</xdr:rowOff>
    </xdr:from>
    <xdr:to>
      <xdr:col>24</xdr:col>
      <xdr:colOff>63500</xdr:colOff>
      <xdr:row>74</xdr:row>
      <xdr:rowOff>53572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690515"/>
          <a:ext cx="838200" cy="5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146640</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33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3215</xdr:rowOff>
    </xdr:from>
    <xdr:to>
      <xdr:col>19</xdr:col>
      <xdr:colOff>177800</xdr:colOff>
      <xdr:row>76</xdr:row>
      <xdr:rowOff>37156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690515"/>
          <a:ext cx="889000" cy="37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120558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37156</xdr:rowOff>
    </xdr:from>
    <xdr:to>
      <xdr:col>15</xdr:col>
      <xdr:colOff>50800</xdr:colOff>
      <xdr:row>76</xdr:row>
      <xdr:rowOff>66580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67356"/>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44438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66580</xdr:rowOff>
    </xdr:from>
    <xdr:to>
      <xdr:col>10</xdr:col>
      <xdr:colOff>114300</xdr:colOff>
      <xdr:row>76</xdr:row>
      <xdr:rowOff>154798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96780"/>
          <a:ext cx="889000" cy="8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94327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21023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2772</xdr:rowOff>
    </xdr:from>
    <xdr:to>
      <xdr:col>24</xdr:col>
      <xdr:colOff>114300</xdr:colOff>
      <xdr:row>74</xdr:row>
      <xdr:rowOff>104372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69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25649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54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123865</xdr:rowOff>
    </xdr:from>
    <xdr:to>
      <xdr:col>20</xdr:col>
      <xdr:colOff>38100</xdr:colOff>
      <xdr:row>74</xdr:row>
      <xdr:rowOff>54015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6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70542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1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157806</xdr:rowOff>
    </xdr:from>
    <xdr:to>
      <xdr:col>15</xdr:col>
      <xdr:colOff>101600</xdr:colOff>
      <xdr:row>76</xdr:row>
      <xdr:rowOff>87956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79083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0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15780</xdr:rowOff>
    </xdr:from>
    <xdr:to>
      <xdr:col>10</xdr:col>
      <xdr:colOff>165100</xdr:colOff>
      <xdr:row>76</xdr:row>
      <xdr:rowOff>117380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108507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3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103998</xdr:rowOff>
    </xdr:from>
    <xdr:to>
      <xdr:col>6</xdr:col>
      <xdr:colOff>38100</xdr:colOff>
      <xdr:row>77</xdr:row>
      <xdr:rowOff>34148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3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25275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22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60082</xdr:rowOff>
    </xdr:from>
    <xdr:to>
      <xdr:col>24</xdr:col>
      <xdr:colOff>63500</xdr:colOff>
      <xdr:row>92</xdr:row>
      <xdr:rowOff>7308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5662032"/>
          <a:ext cx="838200" cy="1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96097</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5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7308</xdr:rowOff>
    </xdr:from>
    <xdr:to>
      <xdr:col>19</xdr:col>
      <xdr:colOff>177800</xdr:colOff>
      <xdr:row>96</xdr:row>
      <xdr:rowOff>111582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780708"/>
          <a:ext cx="889000" cy="79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67915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111582</xdr:rowOff>
    </xdr:from>
    <xdr:to>
      <xdr:col>15</xdr:col>
      <xdr:colOff>50800</xdr:colOff>
      <xdr:row>98</xdr:row>
      <xdr:rowOff>29482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570782"/>
          <a:ext cx="889000" cy="26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73009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29482</xdr:rowOff>
    </xdr:from>
    <xdr:to>
      <xdr:col>10</xdr:col>
      <xdr:colOff>114300</xdr:colOff>
      <xdr:row>98</xdr:row>
      <xdr:rowOff>59299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831582"/>
          <a:ext cx="8890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70488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130610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1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9282</xdr:rowOff>
    </xdr:from>
    <xdr:to>
      <xdr:col>24</xdr:col>
      <xdr:colOff>114300</xdr:colOff>
      <xdr:row>91</xdr:row>
      <xdr:rowOff>110882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56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133759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5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127958</xdr:rowOff>
    </xdr:from>
    <xdr:to>
      <xdr:col>20</xdr:col>
      <xdr:colOff>38100</xdr:colOff>
      <xdr:row>92</xdr:row>
      <xdr:rowOff>58108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7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74635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5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60782</xdr:rowOff>
    </xdr:from>
    <xdr:to>
      <xdr:col>15</xdr:col>
      <xdr:colOff>101600</xdr:colOff>
      <xdr:row>96</xdr:row>
      <xdr:rowOff>162382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7459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29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150132</xdr:rowOff>
    </xdr:from>
    <xdr:to>
      <xdr:col>10</xdr:col>
      <xdr:colOff>165100</xdr:colOff>
      <xdr:row>98</xdr:row>
      <xdr:rowOff>80282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8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71409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7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8499</xdr:rowOff>
    </xdr:from>
    <xdr:to>
      <xdr:col>6</xdr:col>
      <xdr:colOff>38100</xdr:colOff>
      <xdr:row>98</xdr:row>
      <xdr:rowOff>110099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1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101226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4826</xdr:rowOff>
    </xdr:from>
    <xdr:to>
      <xdr:col>55</xdr:col>
      <xdr:colOff>0</xdr:colOff>
      <xdr:row>38</xdr:row>
      <xdr:rowOff>1016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348476"/>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54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79502</xdr:rowOff>
    </xdr:from>
    <xdr:to>
      <xdr:col>50</xdr:col>
      <xdr:colOff>114300</xdr:colOff>
      <xdr:row>38</xdr:row>
      <xdr:rowOff>1016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423152"/>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161307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20828</xdr:rowOff>
    </xdr:from>
    <xdr:to>
      <xdr:col>45</xdr:col>
      <xdr:colOff>177800</xdr:colOff>
      <xdr:row>37</xdr:row>
      <xdr:rowOff>79502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021578"/>
          <a:ext cx="889000" cy="40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56151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20828</xdr:rowOff>
    </xdr:from>
    <xdr:to>
      <xdr:col>41</xdr:col>
      <xdr:colOff>50800</xdr:colOff>
      <xdr:row>35</xdr:row>
      <xdr:rowOff>168656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021578"/>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163339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143781</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125476</xdr:rowOff>
    </xdr:from>
    <xdr:to>
      <xdr:col>55</xdr:col>
      <xdr:colOff>50800</xdr:colOff>
      <xdr:row>37</xdr:row>
      <xdr:rowOff>55626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148353</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149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121666</xdr:rowOff>
    </xdr:from>
    <xdr:to>
      <xdr:col>50</xdr:col>
      <xdr:colOff>165100</xdr:colOff>
      <xdr:row>38</xdr:row>
      <xdr:rowOff>51815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42943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558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28702</xdr:rowOff>
    </xdr:from>
    <xdr:to>
      <xdr:col>46</xdr:col>
      <xdr:colOff>38100</xdr:colOff>
      <xdr:row>37</xdr:row>
      <xdr:rowOff>130302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121429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141478</xdr:rowOff>
    </xdr:from>
    <xdr:to>
      <xdr:col>41</xdr:col>
      <xdr:colOff>101600</xdr:colOff>
      <xdr:row>35</xdr:row>
      <xdr:rowOff>71628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88155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5746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117856</xdr:rowOff>
    </xdr:from>
    <xdr:to>
      <xdr:col>36</xdr:col>
      <xdr:colOff>165100</xdr:colOff>
      <xdr:row>36</xdr:row>
      <xdr:rowOff>48006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39133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211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72753</xdr:rowOff>
    </xdr:from>
    <xdr:to>
      <xdr:col>54</xdr:col>
      <xdr:colOff>189865</xdr:colOff>
      <xdr:row>59</xdr:row>
      <xdr:rowOff>95177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16703"/>
          <a:ext cx="1270" cy="139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99004</xdr:rowOff>
    </xdr:from>
    <xdr:ext cx="313932"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2145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95177</xdr:rowOff>
    </xdr:from>
    <xdr:to>
      <xdr:col>55</xdr:col>
      <xdr:colOff>88900</xdr:colOff>
      <xdr:row>59</xdr:row>
      <xdr:rowOff>95177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21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19430</xdr:rowOff>
    </xdr:from>
    <xdr:ext cx="534377"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72753</xdr:rowOff>
    </xdr:from>
    <xdr:to>
      <xdr:col>55</xdr:col>
      <xdr:colOff>88900</xdr:colOff>
      <xdr:row>51</xdr:row>
      <xdr:rowOff>72753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72753</xdr:rowOff>
    </xdr:from>
    <xdr:to>
      <xdr:col>55</xdr:col>
      <xdr:colOff>0</xdr:colOff>
      <xdr:row>54</xdr:row>
      <xdr:rowOff>118800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8816703"/>
          <a:ext cx="838200" cy="56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123497</xdr:rowOff>
    </xdr:from>
    <xdr:ext cx="469744"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896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145070</xdr:rowOff>
    </xdr:from>
    <xdr:to>
      <xdr:col>55</xdr:col>
      <xdr:colOff>50800</xdr:colOff>
      <xdr:row>58</xdr:row>
      <xdr:rowOff>75220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9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98116</xdr:rowOff>
    </xdr:from>
    <xdr:to>
      <xdr:col>50</xdr:col>
      <xdr:colOff>114300</xdr:colOff>
      <xdr:row>54</xdr:row>
      <xdr:rowOff>118800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356416"/>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142566</xdr:rowOff>
    </xdr:from>
    <xdr:to>
      <xdr:col>50</xdr:col>
      <xdr:colOff>165100</xdr:colOff>
      <xdr:row>58</xdr:row>
      <xdr:rowOff>72716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9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63843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04428" y="1000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98116</xdr:rowOff>
    </xdr:from>
    <xdr:to>
      <xdr:col>45</xdr:col>
      <xdr:colOff>177800</xdr:colOff>
      <xdr:row>54</xdr:row>
      <xdr:rowOff>147973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356416"/>
          <a:ext cx="889000" cy="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153888</xdr:rowOff>
    </xdr:from>
    <xdr:to>
      <xdr:col>46</xdr:col>
      <xdr:colOff>38100</xdr:colOff>
      <xdr:row>58</xdr:row>
      <xdr:rowOff>84038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9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75165</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1001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82876</xdr:rowOff>
    </xdr:from>
    <xdr:to>
      <xdr:col>41</xdr:col>
      <xdr:colOff>50800</xdr:colOff>
      <xdr:row>54</xdr:row>
      <xdr:rowOff>147973</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8655376"/>
          <a:ext cx="889000" cy="75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139627</xdr:rowOff>
    </xdr:from>
    <xdr:to>
      <xdr:col>41</xdr:col>
      <xdr:colOff>101600</xdr:colOff>
      <xdr:row>58</xdr:row>
      <xdr:rowOff>69777</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91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60904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100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114590</xdr:rowOff>
    </xdr:from>
    <xdr:to>
      <xdr:col>36</xdr:col>
      <xdr:colOff>165100</xdr:colOff>
      <xdr:row>58</xdr:row>
      <xdr:rowOff>44740</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8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35867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9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21953</xdr:rowOff>
    </xdr:from>
    <xdr:to>
      <xdr:col>55</xdr:col>
      <xdr:colOff>50800</xdr:colOff>
      <xdr:row>51</xdr:row>
      <xdr:rowOff>123553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876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146430</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87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68000</xdr:rowOff>
    </xdr:from>
    <xdr:to>
      <xdr:col>50</xdr:col>
      <xdr:colOff>165100</xdr:colOff>
      <xdr:row>54</xdr:row>
      <xdr:rowOff>169600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3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14677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404428" y="91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47316</xdr:rowOff>
    </xdr:from>
    <xdr:to>
      <xdr:col>46</xdr:col>
      <xdr:colOff>38100</xdr:colOff>
      <xdr:row>54</xdr:row>
      <xdr:rowOff>148916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30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52</xdr:row>
      <xdr:rowOff>165443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515428" y="908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97173</xdr:rowOff>
    </xdr:from>
    <xdr:to>
      <xdr:col>41</xdr:col>
      <xdr:colOff>101600</xdr:colOff>
      <xdr:row>55</xdr:row>
      <xdr:rowOff>27323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43850</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626428" y="913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32076</xdr:rowOff>
    </xdr:from>
    <xdr:to>
      <xdr:col>36</xdr:col>
      <xdr:colOff>165100</xdr:colOff>
      <xdr:row>50</xdr:row>
      <xdr:rowOff>133676</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860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150203</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837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169760</xdr:rowOff>
    </xdr:from>
    <xdr:to>
      <xdr:col>55</xdr:col>
      <xdr:colOff>0</xdr:colOff>
      <xdr:row>77</xdr:row>
      <xdr:rowOff>2997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199960"/>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85831</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277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169760</xdr:rowOff>
    </xdr:from>
    <xdr:to>
      <xdr:col>50</xdr:col>
      <xdr:colOff>114300</xdr:colOff>
      <xdr:row>77</xdr:row>
      <xdr:rowOff>73634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199960"/>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146242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6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73634</xdr:rowOff>
    </xdr:from>
    <xdr:to>
      <xdr:col>45</xdr:col>
      <xdr:colOff>177800</xdr:colOff>
      <xdr:row>77</xdr:row>
      <xdr:rowOff>107193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275284"/>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91219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107193</xdr:rowOff>
    </xdr:from>
    <xdr:to>
      <xdr:col>41</xdr:col>
      <xdr:colOff>50800</xdr:colOff>
      <xdr:row>77</xdr:row>
      <xdr:rowOff>107376</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30884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67078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169788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123647</xdr:rowOff>
    </xdr:from>
    <xdr:to>
      <xdr:col>55</xdr:col>
      <xdr:colOff>50800</xdr:colOff>
      <xdr:row>77</xdr:row>
      <xdr:rowOff>53797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1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102074</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1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118960</xdr:rowOff>
    </xdr:from>
    <xdr:to>
      <xdr:col>50</xdr:col>
      <xdr:colOff>165100</xdr:colOff>
      <xdr:row>77</xdr:row>
      <xdr:rowOff>49110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1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40237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24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22834</xdr:rowOff>
    </xdr:from>
    <xdr:to>
      <xdr:col>46</xdr:col>
      <xdr:colOff>38100</xdr:colOff>
      <xdr:row>77</xdr:row>
      <xdr:rowOff>124434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2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115561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3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56393</xdr:rowOff>
    </xdr:from>
    <xdr:to>
      <xdr:col>41</xdr:col>
      <xdr:colOff>101600</xdr:colOff>
      <xdr:row>77</xdr:row>
      <xdr:rowOff>157993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25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149120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35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56576</xdr:rowOff>
    </xdr:from>
    <xdr:to>
      <xdr:col>36</xdr:col>
      <xdr:colOff>165100</xdr:colOff>
      <xdr:row>77</xdr:row>
      <xdr:rowOff>158176</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25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149303</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37654</xdr:rowOff>
    </xdr:from>
    <xdr:to>
      <xdr:col>55</xdr:col>
      <xdr:colOff>0</xdr:colOff>
      <xdr:row>96</xdr:row>
      <xdr:rowOff>108062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496854"/>
          <a:ext cx="8382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19205</xdr:rowOff>
    </xdr:from>
    <xdr:to>
      <xdr:col>50</xdr:col>
      <xdr:colOff>114300</xdr:colOff>
      <xdr:row>96</xdr:row>
      <xdr:rowOff>108062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478405"/>
          <a:ext cx="8890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19205</xdr:rowOff>
    </xdr:from>
    <xdr:to>
      <xdr:col>45</xdr:col>
      <xdr:colOff>177800</xdr:colOff>
      <xdr:row>96</xdr:row>
      <xdr:rowOff>37973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478405"/>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37973</xdr:rowOff>
    </xdr:from>
    <xdr:to>
      <xdr:col>41</xdr:col>
      <xdr:colOff>50800</xdr:colOff>
      <xdr:row>96</xdr:row>
      <xdr:rowOff>89819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497173"/>
          <a:ext cx="889000" cy="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135041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158304</xdr:rowOff>
    </xdr:from>
    <xdr:to>
      <xdr:col>55</xdr:col>
      <xdr:colOff>50800</xdr:colOff>
      <xdr:row>96</xdr:row>
      <xdr:rowOff>88454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136731</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4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57262</xdr:rowOff>
    </xdr:from>
    <xdr:to>
      <xdr:col>50</xdr:col>
      <xdr:colOff>165100</xdr:colOff>
      <xdr:row>96</xdr:row>
      <xdr:rowOff>158862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149989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139855</xdr:rowOff>
    </xdr:from>
    <xdr:to>
      <xdr:col>46</xdr:col>
      <xdr:colOff>38100</xdr:colOff>
      <xdr:row>96</xdr:row>
      <xdr:rowOff>70005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4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61132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5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158623</xdr:rowOff>
    </xdr:from>
    <xdr:to>
      <xdr:col>41</xdr:col>
      <xdr:colOff>101600</xdr:colOff>
      <xdr:row>96</xdr:row>
      <xdr:rowOff>88773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79900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5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39019</xdr:rowOff>
    </xdr:from>
    <xdr:to>
      <xdr:col>36</xdr:col>
      <xdr:colOff>165100</xdr:colOff>
      <xdr:row>96</xdr:row>
      <xdr:rowOff>140619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9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131746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59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116513</xdr:rowOff>
    </xdr:from>
    <xdr:to>
      <xdr:col>85</xdr:col>
      <xdr:colOff>127000</xdr:colOff>
      <xdr:row>37</xdr:row>
      <xdr:rowOff>6132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288713"/>
          <a:ext cx="8382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56587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5885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13153</xdr:rowOff>
    </xdr:from>
    <xdr:to>
      <xdr:col>81</xdr:col>
      <xdr:colOff>50800</xdr:colOff>
      <xdr:row>36</xdr:row>
      <xdr:rowOff>116513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013903"/>
          <a:ext cx="889000" cy="27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28719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13153</xdr:rowOff>
    </xdr:from>
    <xdr:to>
      <xdr:col>76</xdr:col>
      <xdr:colOff>114300</xdr:colOff>
      <xdr:row>35</xdr:row>
      <xdr:rowOff>148191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013903"/>
          <a:ext cx="889000" cy="13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39496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148191</xdr:rowOff>
    </xdr:from>
    <xdr:to>
      <xdr:col>71</xdr:col>
      <xdr:colOff>177800</xdr:colOff>
      <xdr:row>36</xdr:row>
      <xdr:rowOff>160274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148941"/>
          <a:ext cx="889000" cy="18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113791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76888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126782</xdr:rowOff>
    </xdr:from>
    <xdr:to>
      <xdr:col>85</xdr:col>
      <xdr:colOff>177800</xdr:colOff>
      <xdr:row>37</xdr:row>
      <xdr:rowOff>56932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105209</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7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65713</xdr:rowOff>
    </xdr:from>
    <xdr:to>
      <xdr:col>81</xdr:col>
      <xdr:colOff>101600</xdr:colOff>
      <xdr:row>36</xdr:row>
      <xdr:rowOff>167313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158440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133803</xdr:rowOff>
    </xdr:from>
    <xdr:to>
      <xdr:col>76</xdr:col>
      <xdr:colOff>165100</xdr:colOff>
      <xdr:row>35</xdr:row>
      <xdr:rowOff>63953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9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55080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05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97391</xdr:rowOff>
    </xdr:from>
    <xdr:to>
      <xdr:col>72</xdr:col>
      <xdr:colOff>38100</xdr:colOff>
      <xdr:row>36</xdr:row>
      <xdr:rowOff>27541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09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18668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19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109474</xdr:rowOff>
    </xdr:from>
    <xdr:to>
      <xdr:col>67</xdr:col>
      <xdr:colOff>101600</xdr:colOff>
      <xdr:row>37</xdr:row>
      <xdr:rowOff>39624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30751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7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157455</xdr:rowOff>
    </xdr:from>
    <xdr:to>
      <xdr:col>85</xdr:col>
      <xdr:colOff>126364</xdr:colOff>
      <xdr:row>54</xdr:row>
      <xdr:rowOff>18009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29955"/>
          <a:ext cx="1269" cy="546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21836</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92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18009</xdr:rowOff>
    </xdr:from>
    <xdr:to>
      <xdr:col>86</xdr:col>
      <xdr:colOff>25400</xdr:colOff>
      <xdr:row>54</xdr:row>
      <xdr:rowOff>18009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927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104132</xdr:rowOff>
    </xdr:from>
    <xdr:ext cx="534377"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50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157455</xdr:rowOff>
    </xdr:from>
    <xdr:to>
      <xdr:col>86</xdr:col>
      <xdr:colOff>25400</xdr:colOff>
      <xdr:row>50</xdr:row>
      <xdr:rowOff>157455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2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84474</xdr:rowOff>
    </xdr:from>
    <xdr:to>
      <xdr:col>85</xdr:col>
      <xdr:colOff>127000</xdr:colOff>
      <xdr:row>57</xdr:row>
      <xdr:rowOff>77388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8828424"/>
          <a:ext cx="838200" cy="102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138765</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8882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160338</xdr:rowOff>
    </xdr:from>
    <xdr:to>
      <xdr:col>85</xdr:col>
      <xdr:colOff>177800</xdr:colOff>
      <xdr:row>52</xdr:row>
      <xdr:rowOff>90488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35744</xdr:rowOff>
    </xdr:from>
    <xdr:to>
      <xdr:col>81</xdr:col>
      <xdr:colOff>50800</xdr:colOff>
      <xdr:row>57</xdr:row>
      <xdr:rowOff>77388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808394"/>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102254</xdr:rowOff>
    </xdr:from>
    <xdr:to>
      <xdr:col>81</xdr:col>
      <xdr:colOff>101600</xdr:colOff>
      <xdr:row>57</xdr:row>
      <xdr:rowOff>32404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48931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35744</xdr:rowOff>
    </xdr:from>
    <xdr:to>
      <xdr:col>76</xdr:col>
      <xdr:colOff>114300</xdr:colOff>
      <xdr:row>57</xdr:row>
      <xdr:rowOff>61785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808394"/>
          <a:ext cx="889000" cy="2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126162</xdr:rowOff>
    </xdr:from>
    <xdr:to>
      <xdr:col>76</xdr:col>
      <xdr:colOff>165100</xdr:colOff>
      <xdr:row>57</xdr:row>
      <xdr:rowOff>56312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72839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61785</xdr:rowOff>
    </xdr:from>
    <xdr:to>
      <xdr:col>71</xdr:col>
      <xdr:colOff>177800</xdr:colOff>
      <xdr:row>57</xdr:row>
      <xdr:rowOff>115640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34435"/>
          <a:ext cx="889000" cy="5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136049</xdr:rowOff>
    </xdr:from>
    <xdr:to>
      <xdr:col>72</xdr:col>
      <xdr:colOff>38100</xdr:colOff>
      <xdr:row>57</xdr:row>
      <xdr:rowOff>66199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82726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154946</xdr:rowOff>
    </xdr:from>
    <xdr:to>
      <xdr:col>67</xdr:col>
      <xdr:colOff>101600</xdr:colOff>
      <xdr:row>57</xdr:row>
      <xdr:rowOff>85096</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5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101623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33674</xdr:rowOff>
    </xdr:from>
    <xdr:to>
      <xdr:col>85</xdr:col>
      <xdr:colOff>177800</xdr:colOff>
      <xdr:row>51</xdr:row>
      <xdr:rowOff>135274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87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120051</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869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26588</xdr:rowOff>
    </xdr:from>
    <xdr:to>
      <xdr:col>81</xdr:col>
      <xdr:colOff>101600</xdr:colOff>
      <xdr:row>57</xdr:row>
      <xdr:rowOff>128188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119315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156394</xdr:rowOff>
    </xdr:from>
    <xdr:to>
      <xdr:col>76</xdr:col>
      <xdr:colOff>165100</xdr:colOff>
      <xdr:row>57</xdr:row>
      <xdr:rowOff>86544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77671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85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10985</xdr:rowOff>
    </xdr:from>
    <xdr:to>
      <xdr:col>72</xdr:col>
      <xdr:colOff>38100</xdr:colOff>
      <xdr:row>57</xdr:row>
      <xdr:rowOff>112585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103712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87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64840</xdr:rowOff>
    </xdr:from>
    <xdr:to>
      <xdr:col>67</xdr:col>
      <xdr:colOff>101600</xdr:colOff>
      <xdr:row>57</xdr:row>
      <xdr:rowOff>166440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157567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3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19514</xdr:rowOff>
    </xdr:from>
    <xdr:to>
      <xdr:col>85</xdr:col>
      <xdr:colOff>127000</xdr:colOff>
      <xdr:row>72</xdr:row>
      <xdr:rowOff>16770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2192464"/>
          <a:ext cx="838200" cy="1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78015</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79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16770</xdr:rowOff>
    </xdr:from>
    <xdr:to>
      <xdr:col>81</xdr:col>
      <xdr:colOff>50800</xdr:colOff>
      <xdr:row>77</xdr:row>
      <xdr:rowOff>159589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2361170"/>
          <a:ext cx="889000" cy="100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21093</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39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159589</xdr:rowOff>
    </xdr:from>
    <xdr:to>
      <xdr:col>76</xdr:col>
      <xdr:colOff>114300</xdr:colOff>
      <xdr:row>78</xdr:row>
      <xdr:rowOff>19399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361239"/>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33665</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40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10540</xdr:rowOff>
    </xdr:from>
    <xdr:to>
      <xdr:col>71</xdr:col>
      <xdr:colOff>177800</xdr:colOff>
      <xdr:row>78</xdr:row>
      <xdr:rowOff>19399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383640"/>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140164</xdr:rowOff>
    </xdr:from>
    <xdr:to>
      <xdr:col>85</xdr:col>
      <xdr:colOff>177800</xdr:colOff>
      <xdr:row>71</xdr:row>
      <xdr:rowOff>70314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214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93191</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209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137420</xdr:rowOff>
    </xdr:from>
    <xdr:to>
      <xdr:col>81</xdr:col>
      <xdr:colOff>101600</xdr:colOff>
      <xdr:row>72</xdr:row>
      <xdr:rowOff>67570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23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84097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20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108789</xdr:rowOff>
    </xdr:from>
    <xdr:to>
      <xdr:col>76</xdr:col>
      <xdr:colOff>165100</xdr:colOff>
      <xdr:row>78</xdr:row>
      <xdr:rowOff>38939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3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55466</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3017" y="1308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140049</xdr:rowOff>
    </xdr:from>
    <xdr:to>
      <xdr:col>72</xdr:col>
      <xdr:colOff>38100</xdr:colOff>
      <xdr:row>78</xdr:row>
      <xdr:rowOff>70199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61326</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43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131190</xdr:rowOff>
    </xdr:from>
    <xdr:to>
      <xdr:col>67</xdr:col>
      <xdr:colOff>101600</xdr:colOff>
      <xdr:row>78</xdr:row>
      <xdr:rowOff>61340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3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52467</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42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61038</xdr:rowOff>
    </xdr:from>
    <xdr:to>
      <xdr:col>85</xdr:col>
      <xdr:colOff>127000</xdr:colOff>
      <xdr:row>98</xdr:row>
      <xdr:rowOff>66686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63138"/>
          <a:ext cx="838200" cy="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38648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2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61038</xdr:rowOff>
    </xdr:from>
    <xdr:to>
      <xdr:col>81</xdr:col>
      <xdr:colOff>50800</xdr:colOff>
      <xdr:row>98</xdr:row>
      <xdr:rowOff>68239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63138"/>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119473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53930</xdr:rowOff>
    </xdr:from>
    <xdr:to>
      <xdr:col>76</xdr:col>
      <xdr:colOff>114300</xdr:colOff>
      <xdr:row>98</xdr:row>
      <xdr:rowOff>68239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56030"/>
          <a:ext cx="889000" cy="1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106625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2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41242</xdr:rowOff>
    </xdr:from>
    <xdr:to>
      <xdr:col>71</xdr:col>
      <xdr:colOff>177800</xdr:colOff>
      <xdr:row>98</xdr:row>
      <xdr:rowOff>53930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43342"/>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114558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91972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15886</xdr:rowOff>
    </xdr:from>
    <xdr:to>
      <xdr:col>85</xdr:col>
      <xdr:colOff>177800</xdr:colOff>
      <xdr:row>98</xdr:row>
      <xdr:rowOff>117486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165763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9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10238</xdr:rowOff>
    </xdr:from>
    <xdr:to>
      <xdr:col>81</xdr:col>
      <xdr:colOff>101600</xdr:colOff>
      <xdr:row>98</xdr:row>
      <xdr:rowOff>111838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102965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0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17439</xdr:rowOff>
    </xdr:from>
    <xdr:to>
      <xdr:col>76</xdr:col>
      <xdr:colOff>165100</xdr:colOff>
      <xdr:row>98</xdr:row>
      <xdr:rowOff>119039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1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110166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3130</xdr:rowOff>
    </xdr:from>
    <xdr:to>
      <xdr:col>72</xdr:col>
      <xdr:colOff>38100</xdr:colOff>
      <xdr:row>98</xdr:row>
      <xdr:rowOff>104730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95857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9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161892</xdr:rowOff>
    </xdr:from>
    <xdr:to>
      <xdr:col>67</xdr:col>
      <xdr:colOff>101600</xdr:colOff>
      <xdr:row>98</xdr:row>
      <xdr:rowOff>92042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83169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8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32367</xdr:rowOff>
    </xdr:from>
    <xdr:to>
      <xdr:col>116</xdr:col>
      <xdr:colOff>63500</xdr:colOff>
      <xdr:row>39</xdr:row>
      <xdr:rowOff>35523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6718917"/>
          <a:ext cx="8382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4117</xdr:rowOff>
    </xdr:from>
    <xdr:ext cx="469744"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176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107369</xdr:rowOff>
    </xdr:from>
    <xdr:to>
      <xdr:col>111</xdr:col>
      <xdr:colOff>177800</xdr:colOff>
      <xdr:row>39</xdr:row>
      <xdr:rowOff>35523</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22469"/>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76072</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088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64915</xdr:rowOff>
    </xdr:from>
    <xdr:to>
      <xdr:col>107</xdr:col>
      <xdr:colOff>50800</xdr:colOff>
      <xdr:row>38</xdr:row>
      <xdr:rowOff>107369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580015"/>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199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60343</xdr:rowOff>
    </xdr:from>
    <xdr:to>
      <xdr:col>102</xdr:col>
      <xdr:colOff>114300</xdr:colOff>
      <xdr:row>38</xdr:row>
      <xdr:rowOff>64915</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57544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162831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21428"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153017</xdr:rowOff>
    </xdr:from>
    <xdr:to>
      <xdr:col>116</xdr:col>
      <xdr:colOff>114300</xdr:colOff>
      <xdr:row>39</xdr:row>
      <xdr:rowOff>83167</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67944</xdr:rowOff>
    </xdr:from>
    <xdr:ext cx="378565"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83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156173</xdr:rowOff>
    </xdr:from>
    <xdr:to>
      <xdr:col>112</xdr:col>
      <xdr:colOff>38100</xdr:colOff>
      <xdr:row>39</xdr:row>
      <xdr:rowOff>86323</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77450</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4017" y="6764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56569</xdr:rowOff>
    </xdr:from>
    <xdr:to>
      <xdr:col>107</xdr:col>
      <xdr:colOff>101600</xdr:colOff>
      <xdr:row>38</xdr:row>
      <xdr:rowOff>158169</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5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149296</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199428" y="666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14115</xdr:rowOff>
    </xdr:from>
    <xdr:to>
      <xdr:col>102</xdr:col>
      <xdr:colOff>165100</xdr:colOff>
      <xdr:row>38</xdr:row>
      <xdr:rowOff>115715</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5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106842</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10428" y="662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9543</xdr:rowOff>
    </xdr:from>
    <xdr:to>
      <xdr:col>98</xdr:col>
      <xdr:colOff>38100</xdr:colOff>
      <xdr:row>38</xdr:row>
      <xdr:rowOff>111143</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5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102270</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21428" y="66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は、住民一人当たり</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６３，１８８</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円となっている。決算全体で見ると、前年度と比べ</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9,682</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万円増の、</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464</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万円となっており、</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廃棄物処理施設の復旧経費が約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千万円減となった一方、災害廃棄物処理経費が約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33</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千万円増加したことが主な要因である。</a:t>
          </a:r>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労働</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費</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は、住</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民一人当たり</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５０２</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円となっている。決算全体で見ると、前年度に比べ</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6,153</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万円増の、</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6,837</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万円となっており、</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職業訓練施設の機能統合に要する経費が</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約</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6</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千万円</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増加したことが主な要因である</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費は、</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住民一人当た１２，８４０円となっている。決算全体で見ると、前年度に比べ</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8,402</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万円増の、</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94</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2,850</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万円となっており、熊本地震に係る農業用施設の復旧経費が約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千万円増加したことや、農業用用排水路等の整備費用が約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千万円増加したことなどによる。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・教育費は、</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住民一</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当たり８９，８９９</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円となっている。決算全体で見ると、前年度に比</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393</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9,736</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万円増の、</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660</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1,436</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万円となっており、</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権限移譲に伴う県費負担教職員の増等により人件費が</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310</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億</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6</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千万円増加したことが主な要因である。</a:t>
          </a:r>
          <a:endParaRPr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・災害復旧費は、住民一人当たり２１，１０３円となっている。決算全体で見ると、前年度に比べ</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21</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億</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7651</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万円増の、</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154</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億</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9,646</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万円となっており、熊本地震災害復旧に係る事業費の約</a:t>
          </a:r>
          <a:r>
            <a:rPr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24.1</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億円が増加したことが主な要因である。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・財政調整基金残高は、震災関連事業の財源として約２３億円を取り崩した結果、平成２９年度末残高で約４８億円となった。</a:t>
          </a: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・実質収支は、決算剰余金に加え、全国市有物件災害共済会からの地震災害見舞金等により、６２．６億円（前年度比＋１１．７億円）となった。</a:t>
          </a: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・実質単年度収支は、震災関連事業費の増等により、決算額ベースで約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年度の国民健康保険会計については、</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前期高齢者医療費の増加等に伴う前期高齢者交付金の増や、保険料収入の増等</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から、昨年度の単年度収支</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億円の赤字に比べ、</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18.3</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黒</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字と、大幅に収支が改善したもの。</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しかしながら、平成</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年度に受け入れた国庫負担金等の一部について超過交付が発生しており、平成</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年度に約</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億円の返還が発生する見込み。</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・国民健康保険会計においては</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、依然として累積赤字を抱えていることから、国民健康保険については、今後も引き続き、保険料収納率の向上対策や医療費の適正化等に積極的に取り組み、健全化に努める。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E34" sqref="E34:S34"/>
    </sheetView>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422782942</v>
      </c>
      <c r="BO4" s="372"/>
      <c r="BP4" s="372"/>
      <c r="BQ4" s="372"/>
      <c r="BR4" s="372"/>
      <c r="BS4" s="372"/>
      <c r="BT4" s="372"/>
      <c r="BU4" s="373"/>
      <c r="BV4" s="371">
        <v>375756318</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3.3</v>
      </c>
      <c r="CU4" s="378"/>
      <c r="CV4" s="378"/>
      <c r="CW4" s="378"/>
      <c r="CX4" s="378"/>
      <c r="CY4" s="378"/>
      <c r="CZ4" s="378"/>
      <c r="DA4" s="379"/>
      <c r="DB4" s="377">
        <v>3.2</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410085959</v>
      </c>
      <c r="BO5" s="409"/>
      <c r="BP5" s="409"/>
      <c r="BQ5" s="409"/>
      <c r="BR5" s="409"/>
      <c r="BS5" s="409"/>
      <c r="BT5" s="409"/>
      <c r="BU5" s="410"/>
      <c r="BV5" s="408">
        <v>364822404</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92.2</v>
      </c>
      <c r="CU5" s="406"/>
      <c r="CV5" s="406"/>
      <c r="CW5" s="406"/>
      <c r="CX5" s="406"/>
      <c r="CY5" s="406"/>
      <c r="CZ5" s="406"/>
      <c r="DA5" s="407"/>
      <c r="DB5" s="405">
        <v>92.4</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12696983</v>
      </c>
      <c r="BO6" s="409"/>
      <c r="BP6" s="409"/>
      <c r="BQ6" s="409"/>
      <c r="BR6" s="409"/>
      <c r="BS6" s="409"/>
      <c r="BT6" s="409"/>
      <c r="BU6" s="410"/>
      <c r="BV6" s="408">
        <v>10933914</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104.5</v>
      </c>
      <c r="CU6" s="446"/>
      <c r="CV6" s="446"/>
      <c r="CW6" s="446"/>
      <c r="CX6" s="446"/>
      <c r="CY6" s="446"/>
      <c r="CZ6" s="446"/>
      <c r="DA6" s="447"/>
      <c r="DB6" s="445">
        <v>103.6</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6439458</v>
      </c>
      <c r="BO7" s="409"/>
      <c r="BP7" s="409"/>
      <c r="BQ7" s="409"/>
      <c r="BR7" s="409"/>
      <c r="BS7" s="409"/>
      <c r="BT7" s="409"/>
      <c r="BU7" s="410"/>
      <c r="BV7" s="408">
        <v>5847332</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189204712</v>
      </c>
      <c r="CU7" s="409"/>
      <c r="CV7" s="409"/>
      <c r="CW7" s="409"/>
      <c r="CX7" s="409"/>
      <c r="CY7" s="409"/>
      <c r="CZ7" s="409"/>
      <c r="DA7" s="410"/>
      <c r="DB7" s="408">
        <v>161218179</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88</v>
      </c>
      <c r="AV8" s="441"/>
      <c r="AW8" s="441"/>
      <c r="AX8" s="441"/>
      <c r="AY8" s="442" t="s">
        <v>102</v>
      </c>
      <c r="AZ8" s="443"/>
      <c r="BA8" s="443"/>
      <c r="BB8" s="443"/>
      <c r="BC8" s="443"/>
      <c r="BD8" s="443"/>
      <c r="BE8" s="443"/>
      <c r="BF8" s="443"/>
      <c r="BG8" s="443"/>
      <c r="BH8" s="443"/>
      <c r="BI8" s="443"/>
      <c r="BJ8" s="443"/>
      <c r="BK8" s="443"/>
      <c r="BL8" s="443"/>
      <c r="BM8" s="444"/>
      <c r="BN8" s="408">
        <v>6257525</v>
      </c>
      <c r="BO8" s="409"/>
      <c r="BP8" s="409"/>
      <c r="BQ8" s="409"/>
      <c r="BR8" s="409"/>
      <c r="BS8" s="409"/>
      <c r="BT8" s="409"/>
      <c r="BU8" s="410"/>
      <c r="BV8" s="408">
        <v>5086582</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0.72</v>
      </c>
      <c r="CU8" s="449"/>
      <c r="CV8" s="449"/>
      <c r="CW8" s="449"/>
      <c r="CX8" s="449"/>
      <c r="CY8" s="449"/>
      <c r="CZ8" s="449"/>
      <c r="DA8" s="450"/>
      <c r="DB8" s="448">
        <v>0.72</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740822</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88</v>
      </c>
      <c r="AV9" s="441"/>
      <c r="AW9" s="441"/>
      <c r="AX9" s="441"/>
      <c r="AY9" s="442" t="s">
        <v>108</v>
      </c>
      <c r="AZ9" s="443"/>
      <c r="BA9" s="443"/>
      <c r="BB9" s="443"/>
      <c r="BC9" s="443"/>
      <c r="BD9" s="443"/>
      <c r="BE9" s="443"/>
      <c r="BF9" s="443"/>
      <c r="BG9" s="443"/>
      <c r="BH9" s="443"/>
      <c r="BI9" s="443"/>
      <c r="BJ9" s="443"/>
      <c r="BK9" s="443"/>
      <c r="BL9" s="443"/>
      <c r="BM9" s="444"/>
      <c r="BN9" s="408">
        <v>1170943</v>
      </c>
      <c r="BO9" s="409"/>
      <c r="BP9" s="409"/>
      <c r="BQ9" s="409"/>
      <c r="BR9" s="409"/>
      <c r="BS9" s="409"/>
      <c r="BT9" s="409"/>
      <c r="BU9" s="410"/>
      <c r="BV9" s="408">
        <v>988502</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13.6</v>
      </c>
      <c r="CU9" s="406"/>
      <c r="CV9" s="406"/>
      <c r="CW9" s="406"/>
      <c r="CX9" s="406"/>
      <c r="CY9" s="406"/>
      <c r="CZ9" s="406"/>
      <c r="DA9" s="407"/>
      <c r="DB9" s="405">
        <v>15.1</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734474</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2055189</v>
      </c>
      <c r="BO10" s="409"/>
      <c r="BP10" s="409"/>
      <c r="BQ10" s="409"/>
      <c r="BR10" s="409"/>
      <c r="BS10" s="409"/>
      <c r="BT10" s="409"/>
      <c r="BU10" s="410"/>
      <c r="BV10" s="408">
        <v>1524501</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88</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120</v>
      </c>
      <c r="DC11" s="449"/>
      <c r="DD11" s="449"/>
      <c r="DE11" s="449"/>
      <c r="DF11" s="449"/>
      <c r="DG11" s="449"/>
      <c r="DH11" s="449"/>
      <c r="DI11" s="450"/>
      <c r="DJ11" s="165"/>
      <c r="DK11" s="165"/>
      <c r="DL11" s="165"/>
      <c r="DM11" s="165"/>
      <c r="DN11" s="165"/>
      <c r="DO11" s="165"/>
    </row>
    <row r="12" spans="1:119" ht="18.75" customHeight="1">
      <c r="A12" s="166"/>
      <c r="B12" s="468" t="s">
        <v>121</v>
      </c>
      <c r="C12" s="469"/>
      <c r="D12" s="469"/>
      <c r="E12" s="469"/>
      <c r="F12" s="469"/>
      <c r="G12" s="469"/>
      <c r="H12" s="469"/>
      <c r="I12" s="469"/>
      <c r="J12" s="469"/>
      <c r="K12" s="470"/>
      <c r="L12" s="477" t="s">
        <v>122</v>
      </c>
      <c r="M12" s="478"/>
      <c r="N12" s="478"/>
      <c r="O12" s="478"/>
      <c r="P12" s="478"/>
      <c r="Q12" s="479"/>
      <c r="R12" s="480">
        <v>734317</v>
      </c>
      <c r="S12" s="481"/>
      <c r="T12" s="481"/>
      <c r="U12" s="481"/>
      <c r="V12" s="482"/>
      <c r="W12" s="483" t="s">
        <v>1</v>
      </c>
      <c r="X12" s="441"/>
      <c r="Y12" s="441"/>
      <c r="Z12" s="441"/>
      <c r="AA12" s="441"/>
      <c r="AB12" s="484"/>
      <c r="AC12" s="440" t="s">
        <v>123</v>
      </c>
      <c r="AD12" s="441"/>
      <c r="AE12" s="441"/>
      <c r="AF12" s="441"/>
      <c r="AG12" s="484"/>
      <c r="AH12" s="440" t="s">
        <v>124</v>
      </c>
      <c r="AI12" s="441"/>
      <c r="AJ12" s="441"/>
      <c r="AK12" s="441"/>
      <c r="AL12" s="485"/>
      <c r="AM12" s="437" t="s">
        <v>125</v>
      </c>
      <c r="AN12" s="438"/>
      <c r="AO12" s="438"/>
      <c r="AP12" s="438"/>
      <c r="AQ12" s="438"/>
      <c r="AR12" s="438"/>
      <c r="AS12" s="438"/>
      <c r="AT12" s="439"/>
      <c r="AU12" s="440" t="s">
        <v>88</v>
      </c>
      <c r="AV12" s="441"/>
      <c r="AW12" s="441"/>
      <c r="AX12" s="441"/>
      <c r="AY12" s="442" t="s">
        <v>126</v>
      </c>
      <c r="AZ12" s="443"/>
      <c r="BA12" s="443"/>
      <c r="BB12" s="443"/>
      <c r="BC12" s="443"/>
      <c r="BD12" s="443"/>
      <c r="BE12" s="443"/>
      <c r="BF12" s="443"/>
      <c r="BG12" s="443"/>
      <c r="BH12" s="443"/>
      <c r="BI12" s="443"/>
      <c r="BJ12" s="443"/>
      <c r="BK12" s="443"/>
      <c r="BL12" s="443"/>
      <c r="BM12" s="444"/>
      <c r="BN12" s="408">
        <v>4370000</v>
      </c>
      <c r="BO12" s="409"/>
      <c r="BP12" s="409"/>
      <c r="BQ12" s="409"/>
      <c r="BR12" s="409"/>
      <c r="BS12" s="409"/>
      <c r="BT12" s="409"/>
      <c r="BU12" s="410"/>
      <c r="BV12" s="408">
        <v>4510000</v>
      </c>
      <c r="BW12" s="409"/>
      <c r="BX12" s="409"/>
      <c r="BY12" s="409"/>
      <c r="BZ12" s="409"/>
      <c r="CA12" s="409"/>
      <c r="CB12" s="409"/>
      <c r="CC12" s="410"/>
      <c r="CD12" s="411" t="s">
        <v>127</v>
      </c>
      <c r="CE12" s="412"/>
      <c r="CF12" s="412"/>
      <c r="CG12" s="412"/>
      <c r="CH12" s="412"/>
      <c r="CI12" s="412"/>
      <c r="CJ12" s="412"/>
      <c r="CK12" s="412"/>
      <c r="CL12" s="412"/>
      <c r="CM12" s="412"/>
      <c r="CN12" s="412"/>
      <c r="CO12" s="412"/>
      <c r="CP12" s="412"/>
      <c r="CQ12" s="412"/>
      <c r="CR12" s="412"/>
      <c r="CS12" s="413"/>
      <c r="CT12" s="448" t="s">
        <v>128</v>
      </c>
      <c r="CU12" s="449"/>
      <c r="CV12" s="449"/>
      <c r="CW12" s="449"/>
      <c r="CX12" s="449"/>
      <c r="CY12" s="449"/>
      <c r="CZ12" s="449"/>
      <c r="DA12" s="450"/>
      <c r="DB12" s="448" t="s">
        <v>128</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129</v>
      </c>
      <c r="N13" s="497"/>
      <c r="O13" s="497"/>
      <c r="P13" s="497"/>
      <c r="Q13" s="498"/>
      <c r="R13" s="489">
        <v>729013</v>
      </c>
      <c r="S13" s="490"/>
      <c r="T13" s="490"/>
      <c r="U13" s="490"/>
      <c r="V13" s="491"/>
      <c r="W13" s="424" t="s">
        <v>130</v>
      </c>
      <c r="X13" s="425"/>
      <c r="Y13" s="425"/>
      <c r="Z13" s="425"/>
      <c r="AA13" s="425"/>
      <c r="AB13" s="415"/>
      <c r="AC13" s="459">
        <v>12472</v>
      </c>
      <c r="AD13" s="460"/>
      <c r="AE13" s="460"/>
      <c r="AF13" s="460"/>
      <c r="AG13" s="499"/>
      <c r="AH13" s="459">
        <v>12280</v>
      </c>
      <c r="AI13" s="460"/>
      <c r="AJ13" s="460"/>
      <c r="AK13" s="460"/>
      <c r="AL13" s="461"/>
      <c r="AM13" s="437" t="s">
        <v>131</v>
      </c>
      <c r="AN13" s="438"/>
      <c r="AO13" s="438"/>
      <c r="AP13" s="438"/>
      <c r="AQ13" s="438"/>
      <c r="AR13" s="438"/>
      <c r="AS13" s="438"/>
      <c r="AT13" s="439"/>
      <c r="AU13" s="440" t="s">
        <v>132</v>
      </c>
      <c r="AV13" s="441"/>
      <c r="AW13" s="441"/>
      <c r="AX13" s="441"/>
      <c r="AY13" s="442" t="s">
        <v>133</v>
      </c>
      <c r="AZ13" s="443"/>
      <c r="BA13" s="443"/>
      <c r="BB13" s="443"/>
      <c r="BC13" s="443"/>
      <c r="BD13" s="443"/>
      <c r="BE13" s="443"/>
      <c r="BF13" s="443"/>
      <c r="BG13" s="443"/>
      <c r="BH13" s="443"/>
      <c r="BI13" s="443"/>
      <c r="BJ13" s="443"/>
      <c r="BK13" s="443"/>
      <c r="BL13" s="443"/>
      <c r="BM13" s="444"/>
      <c r="BN13" s="408">
        <v>-1143868</v>
      </c>
      <c r="BO13" s="409"/>
      <c r="BP13" s="409"/>
      <c r="BQ13" s="409"/>
      <c r="BR13" s="409"/>
      <c r="BS13" s="409"/>
      <c r="BT13" s="409"/>
      <c r="BU13" s="410"/>
      <c r="BV13" s="408">
        <v>-1996997</v>
      </c>
      <c r="BW13" s="409"/>
      <c r="BX13" s="409"/>
      <c r="BY13" s="409"/>
      <c r="BZ13" s="409"/>
      <c r="CA13" s="409"/>
      <c r="CB13" s="409"/>
      <c r="CC13" s="410"/>
      <c r="CD13" s="411" t="s">
        <v>134</v>
      </c>
      <c r="CE13" s="412"/>
      <c r="CF13" s="412"/>
      <c r="CG13" s="412"/>
      <c r="CH13" s="412"/>
      <c r="CI13" s="412"/>
      <c r="CJ13" s="412"/>
      <c r="CK13" s="412"/>
      <c r="CL13" s="412"/>
      <c r="CM13" s="412"/>
      <c r="CN13" s="412"/>
      <c r="CO13" s="412"/>
      <c r="CP13" s="412"/>
      <c r="CQ13" s="412"/>
      <c r="CR13" s="412"/>
      <c r="CS13" s="413"/>
      <c r="CT13" s="405">
        <v>8.8000000000000007</v>
      </c>
      <c r="CU13" s="406"/>
      <c r="CV13" s="406"/>
      <c r="CW13" s="406"/>
      <c r="CX13" s="406"/>
      <c r="CY13" s="406"/>
      <c r="CZ13" s="406"/>
      <c r="DA13" s="407"/>
      <c r="DB13" s="405">
        <v>9.3000000000000007</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135</v>
      </c>
      <c r="M14" s="487"/>
      <c r="N14" s="487"/>
      <c r="O14" s="487"/>
      <c r="P14" s="487"/>
      <c r="Q14" s="488"/>
      <c r="R14" s="489">
        <v>733844</v>
      </c>
      <c r="S14" s="490"/>
      <c r="T14" s="490"/>
      <c r="U14" s="490"/>
      <c r="V14" s="491"/>
      <c r="W14" s="398"/>
      <c r="X14" s="399"/>
      <c r="Y14" s="399"/>
      <c r="Z14" s="399"/>
      <c r="AA14" s="399"/>
      <c r="AB14" s="388"/>
      <c r="AC14" s="492">
        <v>3.8</v>
      </c>
      <c r="AD14" s="493"/>
      <c r="AE14" s="493"/>
      <c r="AF14" s="493"/>
      <c r="AG14" s="494"/>
      <c r="AH14" s="492">
        <v>3.9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136</v>
      </c>
      <c r="CE14" s="501"/>
      <c r="CF14" s="501"/>
      <c r="CG14" s="501"/>
      <c r="CH14" s="501"/>
      <c r="CI14" s="501"/>
      <c r="CJ14" s="501"/>
      <c r="CK14" s="501"/>
      <c r="CL14" s="501"/>
      <c r="CM14" s="501"/>
      <c r="CN14" s="501"/>
      <c r="CO14" s="501"/>
      <c r="CP14" s="501"/>
      <c r="CQ14" s="501"/>
      <c r="CR14" s="501"/>
      <c r="CS14" s="502"/>
      <c r="CT14" s="503">
        <v>127.8</v>
      </c>
      <c r="CU14" s="504"/>
      <c r="CV14" s="504"/>
      <c r="CW14" s="504"/>
      <c r="CX14" s="504"/>
      <c r="CY14" s="504"/>
      <c r="CZ14" s="504"/>
      <c r="DA14" s="505"/>
      <c r="DB14" s="503">
        <v>124</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137</v>
      </c>
      <c r="N15" s="497"/>
      <c r="O15" s="497"/>
      <c r="P15" s="497"/>
      <c r="Q15" s="498"/>
      <c r="R15" s="489">
        <v>729092</v>
      </c>
      <c r="S15" s="490"/>
      <c r="T15" s="490"/>
      <c r="U15" s="490"/>
      <c r="V15" s="491"/>
      <c r="W15" s="424" t="s">
        <v>138</v>
      </c>
      <c r="X15" s="425"/>
      <c r="Y15" s="425"/>
      <c r="Z15" s="425"/>
      <c r="AA15" s="425"/>
      <c r="AB15" s="415"/>
      <c r="AC15" s="459">
        <v>55443</v>
      </c>
      <c r="AD15" s="460"/>
      <c r="AE15" s="460"/>
      <c r="AF15" s="460"/>
      <c r="AG15" s="499"/>
      <c r="AH15" s="459">
        <v>53403</v>
      </c>
      <c r="AI15" s="460"/>
      <c r="AJ15" s="460"/>
      <c r="AK15" s="460"/>
      <c r="AL15" s="461"/>
      <c r="AM15" s="437"/>
      <c r="AN15" s="438"/>
      <c r="AO15" s="438"/>
      <c r="AP15" s="438"/>
      <c r="AQ15" s="438"/>
      <c r="AR15" s="438"/>
      <c r="AS15" s="438"/>
      <c r="AT15" s="439"/>
      <c r="AU15" s="440"/>
      <c r="AV15" s="441"/>
      <c r="AW15" s="441"/>
      <c r="AX15" s="441"/>
      <c r="AY15" s="368" t="s">
        <v>139</v>
      </c>
      <c r="AZ15" s="369"/>
      <c r="BA15" s="369"/>
      <c r="BB15" s="369"/>
      <c r="BC15" s="369"/>
      <c r="BD15" s="369"/>
      <c r="BE15" s="369"/>
      <c r="BF15" s="369"/>
      <c r="BG15" s="369"/>
      <c r="BH15" s="369"/>
      <c r="BI15" s="369"/>
      <c r="BJ15" s="369"/>
      <c r="BK15" s="369"/>
      <c r="BL15" s="369"/>
      <c r="BM15" s="370"/>
      <c r="BN15" s="371">
        <v>99591190</v>
      </c>
      <c r="BO15" s="372"/>
      <c r="BP15" s="372"/>
      <c r="BQ15" s="372"/>
      <c r="BR15" s="372"/>
      <c r="BS15" s="372"/>
      <c r="BT15" s="372"/>
      <c r="BU15" s="373"/>
      <c r="BV15" s="371">
        <v>87340717</v>
      </c>
      <c r="BW15" s="372"/>
      <c r="BX15" s="372"/>
      <c r="BY15" s="372"/>
      <c r="BZ15" s="372"/>
      <c r="CA15" s="372"/>
      <c r="CB15" s="372"/>
      <c r="CC15" s="373"/>
      <c r="CD15" s="506" t="s">
        <v>140</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141</v>
      </c>
      <c r="M16" s="517"/>
      <c r="N16" s="517"/>
      <c r="O16" s="517"/>
      <c r="P16" s="517"/>
      <c r="Q16" s="518"/>
      <c r="R16" s="509" t="s">
        <v>142</v>
      </c>
      <c r="S16" s="510"/>
      <c r="T16" s="510"/>
      <c r="U16" s="510"/>
      <c r="V16" s="511"/>
      <c r="W16" s="398"/>
      <c r="X16" s="399"/>
      <c r="Y16" s="399"/>
      <c r="Z16" s="399"/>
      <c r="AA16" s="399"/>
      <c r="AB16" s="388"/>
      <c r="AC16" s="492">
        <v>17</v>
      </c>
      <c r="AD16" s="493"/>
      <c r="AE16" s="493"/>
      <c r="AF16" s="493"/>
      <c r="AG16" s="494"/>
      <c r="AH16" s="492">
        <v>16.8</v>
      </c>
      <c r="AI16" s="493"/>
      <c r="AJ16" s="493"/>
      <c r="AK16" s="493"/>
      <c r="AL16" s="495"/>
      <c r="AM16" s="437"/>
      <c r="AN16" s="438"/>
      <c r="AO16" s="438"/>
      <c r="AP16" s="438"/>
      <c r="AQ16" s="438"/>
      <c r="AR16" s="438"/>
      <c r="AS16" s="438"/>
      <c r="AT16" s="439"/>
      <c r="AU16" s="440"/>
      <c r="AV16" s="441"/>
      <c r="AW16" s="441"/>
      <c r="AX16" s="441"/>
      <c r="AY16" s="442" t="s">
        <v>143</v>
      </c>
      <c r="AZ16" s="443"/>
      <c r="BA16" s="443"/>
      <c r="BB16" s="443"/>
      <c r="BC16" s="443"/>
      <c r="BD16" s="443"/>
      <c r="BE16" s="443"/>
      <c r="BF16" s="443"/>
      <c r="BG16" s="443"/>
      <c r="BH16" s="443"/>
      <c r="BI16" s="443"/>
      <c r="BJ16" s="443"/>
      <c r="BK16" s="443"/>
      <c r="BL16" s="443"/>
      <c r="BM16" s="444"/>
      <c r="BN16" s="408">
        <v>141686550</v>
      </c>
      <c r="BO16" s="409"/>
      <c r="BP16" s="409"/>
      <c r="BQ16" s="409"/>
      <c r="BR16" s="409"/>
      <c r="BS16" s="409"/>
      <c r="BT16" s="409"/>
      <c r="BU16" s="410"/>
      <c r="BV16" s="408">
        <v>118999191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144</v>
      </c>
      <c r="N17" s="513"/>
      <c r="O17" s="513"/>
      <c r="P17" s="513"/>
      <c r="Q17" s="514"/>
      <c r="R17" s="509" t="s">
        <v>145</v>
      </c>
      <c r="S17" s="510"/>
      <c r="T17" s="510"/>
      <c r="U17" s="510"/>
      <c r="V17" s="511"/>
      <c r="W17" s="424" t="s">
        <v>146</v>
      </c>
      <c r="X17" s="425"/>
      <c r="Y17" s="425"/>
      <c r="Z17" s="425"/>
      <c r="AA17" s="425"/>
      <c r="AB17" s="415"/>
      <c r="AC17" s="459">
        <v>257637</v>
      </c>
      <c r="AD17" s="460"/>
      <c r="AE17" s="460"/>
      <c r="AF17" s="460"/>
      <c r="AG17" s="499"/>
      <c r="AH17" s="459">
        <v>251965</v>
      </c>
      <c r="AI17" s="460"/>
      <c r="AJ17" s="460"/>
      <c r="AK17" s="460"/>
      <c r="AL17" s="461"/>
      <c r="AM17" s="437"/>
      <c r="AN17" s="438"/>
      <c r="AO17" s="438"/>
      <c r="AP17" s="438"/>
      <c r="AQ17" s="438"/>
      <c r="AR17" s="438"/>
      <c r="AS17" s="438"/>
      <c r="AT17" s="439"/>
      <c r="AU17" s="440"/>
      <c r="AV17" s="441"/>
      <c r="AW17" s="441"/>
      <c r="AX17" s="441"/>
      <c r="AY17" s="442" t="s">
        <v>147</v>
      </c>
      <c r="AZ17" s="443"/>
      <c r="BA17" s="443"/>
      <c r="BB17" s="443"/>
      <c r="BC17" s="443"/>
      <c r="BD17" s="443"/>
      <c r="BE17" s="443"/>
      <c r="BF17" s="443"/>
      <c r="BG17" s="443"/>
      <c r="BH17" s="443"/>
      <c r="BI17" s="443"/>
      <c r="BJ17" s="443"/>
      <c r="BK17" s="443"/>
      <c r="BL17" s="443"/>
      <c r="BM17" s="444"/>
      <c r="BN17" s="408">
        <v>124746109</v>
      </c>
      <c r="BO17" s="409"/>
      <c r="BP17" s="409"/>
      <c r="BQ17" s="409"/>
      <c r="BR17" s="409"/>
      <c r="BS17" s="409"/>
      <c r="BT17" s="409"/>
      <c r="BU17" s="410"/>
      <c r="BV17" s="408">
        <v>112211611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148</v>
      </c>
      <c r="C18" s="451"/>
      <c r="D18" s="451"/>
      <c r="E18" s="520"/>
      <c r="F18" s="520"/>
      <c r="G18" s="520"/>
      <c r="H18" s="520"/>
      <c r="I18" s="520"/>
      <c r="J18" s="520"/>
      <c r="K18" s="520"/>
      <c r="L18" s="521">
        <v>390.32</v>
      </c>
      <c r="M18" s="521"/>
      <c r="N18" s="521"/>
      <c r="O18" s="521"/>
      <c r="P18" s="521"/>
      <c r="Q18" s="521"/>
      <c r="R18" s="522"/>
      <c r="S18" s="522"/>
      <c r="T18" s="522"/>
      <c r="U18" s="522"/>
      <c r="V18" s="523"/>
      <c r="W18" s="426"/>
      <c r="X18" s="427"/>
      <c r="Y18" s="427"/>
      <c r="Z18" s="427"/>
      <c r="AA18" s="427"/>
      <c r="AB18" s="418"/>
      <c r="AC18" s="524">
        <v>79.099999999999994</v>
      </c>
      <c r="AD18" s="525"/>
      <c r="AE18" s="525"/>
      <c r="AF18" s="525"/>
      <c r="AG18" s="526"/>
      <c r="AH18" s="524">
        <v>79.3</v>
      </c>
      <c r="AI18" s="525"/>
      <c r="AJ18" s="525"/>
      <c r="AK18" s="525"/>
      <c r="AL18" s="527"/>
      <c r="AM18" s="437"/>
      <c r="AN18" s="438"/>
      <c r="AO18" s="438"/>
      <c r="AP18" s="438"/>
      <c r="AQ18" s="438"/>
      <c r="AR18" s="438"/>
      <c r="AS18" s="438"/>
      <c r="AT18" s="439"/>
      <c r="AU18" s="440"/>
      <c r="AV18" s="441"/>
      <c r="AW18" s="441"/>
      <c r="AX18" s="441"/>
      <c r="AY18" s="442" t="s">
        <v>149</v>
      </c>
      <c r="AZ18" s="443"/>
      <c r="BA18" s="443"/>
      <c r="BB18" s="443"/>
      <c r="BC18" s="443"/>
      <c r="BD18" s="443"/>
      <c r="BE18" s="443"/>
      <c r="BF18" s="443"/>
      <c r="BG18" s="443"/>
      <c r="BH18" s="443"/>
      <c r="BI18" s="443"/>
      <c r="BJ18" s="443"/>
      <c r="BK18" s="443"/>
      <c r="BL18" s="443"/>
      <c r="BM18" s="444"/>
      <c r="BN18" s="408">
        <v>176408615</v>
      </c>
      <c r="BO18" s="409"/>
      <c r="BP18" s="409"/>
      <c r="BQ18" s="409"/>
      <c r="BR18" s="409"/>
      <c r="BS18" s="409"/>
      <c r="BT18" s="409"/>
      <c r="BU18" s="410"/>
      <c r="BV18" s="408">
        <v>149853513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150</v>
      </c>
      <c r="C19" s="451"/>
      <c r="D19" s="451"/>
      <c r="E19" s="520"/>
      <c r="F19" s="520"/>
      <c r="G19" s="520"/>
      <c r="H19" s="520"/>
      <c r="I19" s="520"/>
      <c r="J19" s="520"/>
      <c r="K19" s="520"/>
      <c r="L19" s="528">
        <v>1898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151</v>
      </c>
      <c r="AZ19" s="443"/>
      <c r="BA19" s="443"/>
      <c r="BB19" s="443"/>
      <c r="BC19" s="443"/>
      <c r="BD19" s="443"/>
      <c r="BE19" s="443"/>
      <c r="BF19" s="443"/>
      <c r="BG19" s="443"/>
      <c r="BH19" s="443"/>
      <c r="BI19" s="443"/>
      <c r="BJ19" s="443"/>
      <c r="BK19" s="443"/>
      <c r="BL19" s="443"/>
      <c r="BM19" s="444"/>
      <c r="BN19" s="408">
        <v>220132406</v>
      </c>
      <c r="BO19" s="409"/>
      <c r="BP19" s="409"/>
      <c r="BQ19" s="409"/>
      <c r="BR19" s="409"/>
      <c r="BS19" s="409"/>
      <c r="BT19" s="409"/>
      <c r="BU19" s="410"/>
      <c r="BV19" s="408">
        <v>197083858</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152</v>
      </c>
      <c r="C20" s="451"/>
      <c r="D20" s="451"/>
      <c r="E20" s="520"/>
      <c r="F20" s="520"/>
      <c r="G20" s="520"/>
      <c r="H20" s="520"/>
      <c r="I20" s="520"/>
      <c r="J20" s="520"/>
      <c r="K20" s="520"/>
      <c r="L20" s="528">
        <v>315456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153</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154</v>
      </c>
      <c r="C22" s="543"/>
      <c r="D22" s="544"/>
      <c r="E22" s="420" t="s">
        <v>1</v>
      </c>
      <c r="F22" s="425"/>
      <c r="G22" s="425"/>
      <c r="H22" s="425"/>
      <c r="I22" s="425"/>
      <c r="J22" s="425"/>
      <c r="K22" s="415"/>
      <c r="L22" s="420" t="s">
        <v>155</v>
      </c>
      <c r="M22" s="425"/>
      <c r="N22" s="425"/>
      <c r="O22" s="425"/>
      <c r="P22" s="415"/>
      <c r="Q22" s="551" t="s">
        <v>156</v>
      </c>
      <c r="R22" s="552"/>
      <c r="S22" s="552"/>
      <c r="T22" s="552"/>
      <c r="U22" s="552"/>
      <c r="V22" s="553"/>
      <c r="W22" s="557" t="s">
        <v>157</v>
      </c>
      <c r="X22" s="543"/>
      <c r="Y22" s="544"/>
      <c r="Z22" s="420" t="s">
        <v>1</v>
      </c>
      <c r="AA22" s="425"/>
      <c r="AB22" s="425"/>
      <c r="AC22" s="425"/>
      <c r="AD22" s="425"/>
      <c r="AE22" s="425"/>
      <c r="AF22" s="425"/>
      <c r="AG22" s="415"/>
      <c r="AH22" s="570" t="s">
        <v>158</v>
      </c>
      <c r="AI22" s="425"/>
      <c r="AJ22" s="425"/>
      <c r="AK22" s="425"/>
      <c r="AL22" s="415"/>
      <c r="AM22" s="570" t="s">
        <v>159</v>
      </c>
      <c r="AN22" s="571"/>
      <c r="AO22" s="571"/>
      <c r="AP22" s="571"/>
      <c r="AQ22" s="571"/>
      <c r="AR22" s="572"/>
      <c r="AS22" s="551" t="s">
        <v>156</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160</v>
      </c>
      <c r="AZ23" s="369"/>
      <c r="BA23" s="369"/>
      <c r="BB23" s="369"/>
      <c r="BC23" s="369"/>
      <c r="BD23" s="369"/>
      <c r="BE23" s="369"/>
      <c r="BF23" s="369"/>
      <c r="BG23" s="369"/>
      <c r="BH23" s="369"/>
      <c r="BI23" s="369"/>
      <c r="BJ23" s="369"/>
      <c r="BK23" s="369"/>
      <c r="BL23" s="369"/>
      <c r="BM23" s="370"/>
      <c r="BN23" s="408">
        <v>432065153</v>
      </c>
      <c r="BO23" s="409"/>
      <c r="BP23" s="409"/>
      <c r="BQ23" s="409"/>
      <c r="BR23" s="409"/>
      <c r="BS23" s="409"/>
      <c r="BT23" s="409"/>
      <c r="BU23" s="410"/>
      <c r="BV23" s="408">
        <v>397939242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161</v>
      </c>
      <c r="F24" s="438"/>
      <c r="G24" s="438"/>
      <c r="H24" s="438"/>
      <c r="I24" s="438"/>
      <c r="J24" s="438"/>
      <c r="K24" s="439"/>
      <c r="L24" s="459">
        <v>1</v>
      </c>
      <c r="M24" s="460"/>
      <c r="N24" s="460"/>
      <c r="O24" s="460"/>
      <c r="P24" s="499"/>
      <c r="Q24" s="459">
        <v>11860</v>
      </c>
      <c r="R24" s="460"/>
      <c r="S24" s="460"/>
      <c r="T24" s="460"/>
      <c r="U24" s="460"/>
      <c r="V24" s="499"/>
      <c r="W24" s="558"/>
      <c r="X24" s="546"/>
      <c r="Y24" s="547"/>
      <c r="Z24" s="458" t="s">
        <v>162</v>
      </c>
      <c r="AA24" s="438"/>
      <c r="AB24" s="438"/>
      <c r="AC24" s="438"/>
      <c r="AD24" s="438"/>
      <c r="AE24" s="438"/>
      <c r="AF24" s="438"/>
      <c r="AG24" s="439"/>
      <c r="AH24" s="459">
        <v>4884</v>
      </c>
      <c r="AI24" s="460"/>
      <c r="AJ24" s="460"/>
      <c r="AK24" s="460"/>
      <c r="AL24" s="499"/>
      <c r="AM24" s="459">
        <v>15946260</v>
      </c>
      <c r="AN24" s="460"/>
      <c r="AO24" s="460"/>
      <c r="AP24" s="460"/>
      <c r="AQ24" s="460"/>
      <c r="AR24" s="499"/>
      <c r="AS24" s="459">
        <v>3265</v>
      </c>
      <c r="AT24" s="460"/>
      <c r="AU24" s="460"/>
      <c r="AV24" s="460"/>
      <c r="AW24" s="460"/>
      <c r="AX24" s="461"/>
      <c r="AY24" s="578" t="s">
        <v>163</v>
      </c>
      <c r="AZ24" s="579"/>
      <c r="BA24" s="579"/>
      <c r="BB24" s="579"/>
      <c r="BC24" s="579"/>
      <c r="BD24" s="579"/>
      <c r="BE24" s="579"/>
      <c r="BF24" s="579"/>
      <c r="BG24" s="579"/>
      <c r="BH24" s="579"/>
      <c r="BI24" s="579"/>
      <c r="BJ24" s="579"/>
      <c r="BK24" s="579"/>
      <c r="BL24" s="579"/>
      <c r="BM24" s="580"/>
      <c r="BN24" s="408">
        <v>262682710</v>
      </c>
      <c r="BO24" s="409"/>
      <c r="BP24" s="409"/>
      <c r="BQ24" s="409"/>
      <c r="BR24" s="409"/>
      <c r="BS24" s="409"/>
      <c r="BT24" s="409"/>
      <c r="BU24" s="410"/>
      <c r="BV24" s="408">
        <v>245115157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164</v>
      </c>
      <c r="F25" s="438"/>
      <c r="G25" s="438"/>
      <c r="H25" s="438"/>
      <c r="I25" s="438"/>
      <c r="J25" s="438"/>
      <c r="K25" s="439"/>
      <c r="L25" s="459">
        <v>2</v>
      </c>
      <c r="M25" s="460"/>
      <c r="N25" s="460"/>
      <c r="O25" s="460"/>
      <c r="P25" s="499"/>
      <c r="Q25" s="459">
        <v>9440</v>
      </c>
      <c r="R25" s="460"/>
      <c r="S25" s="460"/>
      <c r="T25" s="460"/>
      <c r="U25" s="460"/>
      <c r="V25" s="499"/>
      <c r="W25" s="558"/>
      <c r="X25" s="546"/>
      <c r="Y25" s="547"/>
      <c r="Z25" s="458" t="s">
        <v>165</v>
      </c>
      <c r="AA25" s="438"/>
      <c r="AB25" s="438"/>
      <c r="AC25" s="438"/>
      <c r="AD25" s="438"/>
      <c r="AE25" s="438"/>
      <c r="AF25" s="438"/>
      <c r="AG25" s="439"/>
      <c r="AH25" s="459">
        <v>802</v>
      </c>
      <c r="AI25" s="460"/>
      <c r="AJ25" s="460"/>
      <c r="AK25" s="460"/>
      <c r="AL25" s="499"/>
      <c r="AM25" s="459">
        <v>2453318</v>
      </c>
      <c r="AN25" s="460"/>
      <c r="AO25" s="460"/>
      <c r="AP25" s="460"/>
      <c r="AQ25" s="460"/>
      <c r="AR25" s="499"/>
      <c r="AS25" s="459">
        <v>3059</v>
      </c>
      <c r="AT25" s="460"/>
      <c r="AU25" s="460"/>
      <c r="AV25" s="460"/>
      <c r="AW25" s="460"/>
      <c r="AX25" s="461"/>
      <c r="AY25" s="368" t="s">
        <v>166</v>
      </c>
      <c r="AZ25" s="369"/>
      <c r="BA25" s="369"/>
      <c r="BB25" s="369"/>
      <c r="BC25" s="369"/>
      <c r="BD25" s="369"/>
      <c r="BE25" s="369"/>
      <c r="BF25" s="369"/>
      <c r="BG25" s="369"/>
      <c r="BH25" s="369"/>
      <c r="BI25" s="369"/>
      <c r="BJ25" s="369"/>
      <c r="BK25" s="369"/>
      <c r="BL25" s="369"/>
      <c r="BM25" s="370"/>
      <c r="BN25" s="371">
        <v>71122186</v>
      </c>
      <c r="BO25" s="372"/>
      <c r="BP25" s="372"/>
      <c r="BQ25" s="372"/>
      <c r="BR25" s="372"/>
      <c r="BS25" s="372"/>
      <c r="BT25" s="372"/>
      <c r="BU25" s="373"/>
      <c r="BV25" s="371">
        <v>82076242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167</v>
      </c>
      <c r="F26" s="438"/>
      <c r="G26" s="438"/>
      <c r="H26" s="438"/>
      <c r="I26" s="438"/>
      <c r="J26" s="438"/>
      <c r="K26" s="439"/>
      <c r="L26" s="459">
        <v>1</v>
      </c>
      <c r="M26" s="460"/>
      <c r="N26" s="460"/>
      <c r="O26" s="460"/>
      <c r="P26" s="499"/>
      <c r="Q26" s="459">
        <v>7030</v>
      </c>
      <c r="R26" s="460"/>
      <c r="S26" s="460"/>
      <c r="T26" s="460"/>
      <c r="U26" s="460"/>
      <c r="V26" s="499"/>
      <c r="W26" s="558"/>
      <c r="X26" s="546"/>
      <c r="Y26" s="547"/>
      <c r="Z26" s="458" t="s">
        <v>168</v>
      </c>
      <c r="AA26" s="568"/>
      <c r="AB26" s="568"/>
      <c r="AC26" s="568"/>
      <c r="AD26" s="568"/>
      <c r="AE26" s="568"/>
      <c r="AF26" s="568"/>
      <c r="AG26" s="569"/>
      <c r="AH26" s="459">
        <v>518</v>
      </c>
      <c r="AI26" s="460"/>
      <c r="AJ26" s="460"/>
      <c r="AK26" s="460"/>
      <c r="AL26" s="499"/>
      <c r="AM26" s="459">
        <v>1872052</v>
      </c>
      <c r="AN26" s="460"/>
      <c r="AO26" s="460"/>
      <c r="AP26" s="460"/>
      <c r="AQ26" s="460"/>
      <c r="AR26" s="499"/>
      <c r="AS26" s="459">
        <v>3614</v>
      </c>
      <c r="AT26" s="460"/>
      <c r="AU26" s="460"/>
      <c r="AV26" s="460"/>
      <c r="AW26" s="460"/>
      <c r="AX26" s="461"/>
      <c r="AY26" s="411" t="s">
        <v>169</v>
      </c>
      <c r="AZ26" s="412"/>
      <c r="BA26" s="412"/>
      <c r="BB26" s="412"/>
      <c r="BC26" s="412"/>
      <c r="BD26" s="412"/>
      <c r="BE26" s="412"/>
      <c r="BF26" s="412"/>
      <c r="BG26" s="412"/>
      <c r="BH26" s="412"/>
      <c r="BI26" s="412"/>
      <c r="BJ26" s="412"/>
      <c r="BK26" s="412"/>
      <c r="BL26" s="412"/>
      <c r="BM26" s="413"/>
      <c r="BN26" s="408">
        <v>2204345</v>
      </c>
      <c r="BO26" s="409"/>
      <c r="BP26" s="409"/>
      <c r="BQ26" s="409"/>
      <c r="BR26" s="409"/>
      <c r="BS26" s="409"/>
      <c r="BT26" s="409"/>
      <c r="BU26" s="410"/>
      <c r="BV26" s="408">
        <v>3279784</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170</v>
      </c>
      <c r="F27" s="438"/>
      <c r="G27" s="438"/>
      <c r="H27" s="438"/>
      <c r="I27" s="438"/>
      <c r="J27" s="438"/>
      <c r="K27" s="439"/>
      <c r="L27" s="459">
        <v>1</v>
      </c>
      <c r="M27" s="460"/>
      <c r="N27" s="460"/>
      <c r="O27" s="460"/>
      <c r="P27" s="499"/>
      <c r="Q27" s="459">
        <v>8180</v>
      </c>
      <c r="R27" s="460"/>
      <c r="S27" s="460"/>
      <c r="T27" s="460"/>
      <c r="U27" s="460"/>
      <c r="V27" s="499"/>
      <c r="W27" s="558"/>
      <c r="X27" s="546"/>
      <c r="Y27" s="547"/>
      <c r="Z27" s="458" t="s">
        <v>171</v>
      </c>
      <c r="AA27" s="438"/>
      <c r="AB27" s="438"/>
      <c r="AC27" s="438"/>
      <c r="AD27" s="438"/>
      <c r="AE27" s="438"/>
      <c r="AF27" s="438"/>
      <c r="AG27" s="439"/>
      <c r="AH27" s="459">
        <v>3525</v>
      </c>
      <c r="AI27" s="460"/>
      <c r="AJ27" s="460"/>
      <c r="AK27" s="460"/>
      <c r="AL27" s="499"/>
      <c r="AM27" s="459">
        <v>13667125</v>
      </c>
      <c r="AN27" s="460"/>
      <c r="AO27" s="460"/>
      <c r="AP27" s="460"/>
      <c r="AQ27" s="460"/>
      <c r="AR27" s="499"/>
      <c r="AS27" s="459">
        <v>3877</v>
      </c>
      <c r="AT27" s="460"/>
      <c r="AU27" s="460"/>
      <c r="AV27" s="460"/>
      <c r="AW27" s="460"/>
      <c r="AX27" s="461"/>
      <c r="AY27" s="500" t="s">
        <v>172</v>
      </c>
      <c r="AZ27" s="501"/>
      <c r="BA27" s="501"/>
      <c r="BB27" s="501"/>
      <c r="BC27" s="501"/>
      <c r="BD27" s="501"/>
      <c r="BE27" s="501"/>
      <c r="BF27" s="501"/>
      <c r="BG27" s="501"/>
      <c r="BH27" s="501"/>
      <c r="BI27" s="501"/>
      <c r="BJ27" s="501"/>
      <c r="BK27" s="501"/>
      <c r="BL27" s="501"/>
      <c r="BM27" s="502"/>
      <c r="BN27" s="581" t="s">
        <v>173</v>
      </c>
      <c r="BO27" s="582"/>
      <c r="BP27" s="582"/>
      <c r="BQ27" s="582"/>
      <c r="BR27" s="582"/>
      <c r="BS27" s="582"/>
      <c r="BT27" s="582"/>
      <c r="BU27" s="583"/>
      <c r="BV27" s="581" t="s">
        <v>173</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174</v>
      </c>
      <c r="F28" s="438"/>
      <c r="G28" s="438"/>
      <c r="H28" s="438"/>
      <c r="I28" s="438"/>
      <c r="J28" s="438"/>
      <c r="K28" s="439"/>
      <c r="L28" s="459">
        <v>1</v>
      </c>
      <c r="M28" s="460"/>
      <c r="N28" s="460"/>
      <c r="O28" s="460"/>
      <c r="P28" s="499"/>
      <c r="Q28" s="459">
        <v>7440</v>
      </c>
      <c r="R28" s="460"/>
      <c r="S28" s="460"/>
      <c r="T28" s="460"/>
      <c r="U28" s="460"/>
      <c r="V28" s="499"/>
      <c r="W28" s="558"/>
      <c r="X28" s="546"/>
      <c r="Y28" s="547"/>
      <c r="Z28" s="458" t="s">
        <v>175</v>
      </c>
      <c r="AA28" s="438"/>
      <c r="AB28" s="438"/>
      <c r="AC28" s="438"/>
      <c r="AD28" s="438"/>
      <c r="AE28" s="438"/>
      <c r="AF28" s="438"/>
      <c r="AG28" s="439"/>
      <c r="AH28" s="459" t="s">
        <v>173</v>
      </c>
      <c r="AI28" s="460"/>
      <c r="AJ28" s="460"/>
      <c r="AK28" s="460"/>
      <c r="AL28" s="499"/>
      <c r="AM28" s="459" t="s">
        <v>173</v>
      </c>
      <c r="AN28" s="460"/>
      <c r="AO28" s="460"/>
      <c r="AP28" s="460"/>
      <c r="AQ28" s="460"/>
      <c r="AR28" s="499"/>
      <c r="AS28" s="459" t="s">
        <v>173</v>
      </c>
      <c r="AT28" s="460"/>
      <c r="AU28" s="460"/>
      <c r="AV28" s="460"/>
      <c r="AW28" s="460"/>
      <c r="AX28" s="461"/>
      <c r="AY28" s="584" t="s">
        <v>176</v>
      </c>
      <c r="AZ28" s="585"/>
      <c r="BA28" s="585"/>
      <c r="BB28" s="586"/>
      <c r="BC28" s="368" t="s">
        <v>42</v>
      </c>
      <c r="BD28" s="369"/>
      <c r="BE28" s="369"/>
      <c r="BF28" s="369"/>
      <c r="BG28" s="369"/>
      <c r="BH28" s="369"/>
      <c r="BI28" s="369"/>
      <c r="BJ28" s="369"/>
      <c r="BK28" s="369"/>
      <c r="BL28" s="369"/>
      <c r="BM28" s="370"/>
      <c r="BN28" s="371">
        <v>4774757</v>
      </c>
      <c r="BO28" s="372"/>
      <c r="BP28" s="372"/>
      <c r="BQ28" s="372"/>
      <c r="BR28" s="372"/>
      <c r="BS28" s="372"/>
      <c r="BT28" s="372"/>
      <c r="BU28" s="373"/>
      <c r="BV28" s="371">
        <v>7089568</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177</v>
      </c>
      <c r="F29" s="438"/>
      <c r="G29" s="438"/>
      <c r="H29" s="438"/>
      <c r="I29" s="438"/>
      <c r="J29" s="438"/>
      <c r="K29" s="439"/>
      <c r="L29" s="459">
        <v>46</v>
      </c>
      <c r="M29" s="460"/>
      <c r="N29" s="460"/>
      <c r="O29" s="460"/>
      <c r="P29" s="499"/>
      <c r="Q29" s="459">
        <v>6740</v>
      </c>
      <c r="R29" s="460"/>
      <c r="S29" s="460"/>
      <c r="T29" s="460"/>
      <c r="U29" s="460"/>
      <c r="V29" s="499"/>
      <c r="W29" s="559"/>
      <c r="X29" s="560"/>
      <c r="Y29" s="561"/>
      <c r="Z29" s="458" t="s">
        <v>178</v>
      </c>
      <c r="AA29" s="438"/>
      <c r="AB29" s="438"/>
      <c r="AC29" s="438"/>
      <c r="AD29" s="438"/>
      <c r="AE29" s="438"/>
      <c r="AF29" s="438"/>
      <c r="AG29" s="439"/>
      <c r="AH29" s="459">
        <v>8409</v>
      </c>
      <c r="AI29" s="460"/>
      <c r="AJ29" s="460"/>
      <c r="AK29" s="460"/>
      <c r="AL29" s="499"/>
      <c r="AM29" s="459">
        <v>29613385</v>
      </c>
      <c r="AN29" s="460"/>
      <c r="AO29" s="460"/>
      <c r="AP29" s="460"/>
      <c r="AQ29" s="460"/>
      <c r="AR29" s="499"/>
      <c r="AS29" s="459">
        <v>3522</v>
      </c>
      <c r="AT29" s="460"/>
      <c r="AU29" s="460"/>
      <c r="AV29" s="460"/>
      <c r="AW29" s="460"/>
      <c r="AX29" s="461"/>
      <c r="AY29" s="587"/>
      <c r="AZ29" s="588"/>
      <c r="BA29" s="588"/>
      <c r="BB29" s="589"/>
      <c r="BC29" s="442" t="s">
        <v>179</v>
      </c>
      <c r="BD29" s="443"/>
      <c r="BE29" s="443"/>
      <c r="BF29" s="443"/>
      <c r="BG29" s="443"/>
      <c r="BH29" s="443"/>
      <c r="BI29" s="443"/>
      <c r="BJ29" s="443"/>
      <c r="BK29" s="443"/>
      <c r="BL29" s="443"/>
      <c r="BM29" s="444"/>
      <c r="BN29" s="408">
        <v>5387197</v>
      </c>
      <c r="BO29" s="409"/>
      <c r="BP29" s="409"/>
      <c r="BQ29" s="409"/>
      <c r="BR29" s="409"/>
      <c r="BS29" s="409"/>
      <c r="BT29" s="409"/>
      <c r="BU29" s="410"/>
      <c r="BV29" s="408">
        <v>5387197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180</v>
      </c>
      <c r="X30" s="566"/>
      <c r="Y30" s="566"/>
      <c r="Z30" s="566"/>
      <c r="AA30" s="566"/>
      <c r="AB30" s="566"/>
      <c r="AC30" s="566"/>
      <c r="AD30" s="566"/>
      <c r="AE30" s="566"/>
      <c r="AF30" s="566"/>
      <c r="AG30" s="567"/>
      <c r="AH30" s="524">
        <v>100.9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8637503</v>
      </c>
      <c r="BO30" s="582"/>
      <c r="BP30" s="582"/>
      <c r="BQ30" s="582"/>
      <c r="BR30" s="582"/>
      <c r="BS30" s="582"/>
      <c r="BT30" s="582"/>
      <c r="BU30" s="583"/>
      <c r="BV30" s="581">
        <v>4617865</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187</v>
      </c>
      <c r="D33" s="432"/>
      <c r="E33" s="397" t="s">
        <v>188</v>
      </c>
      <c r="F33" s="397"/>
      <c r="G33" s="397"/>
      <c r="H33" s="397"/>
      <c r="I33" s="397"/>
      <c r="J33" s="397"/>
      <c r="K33" s="397"/>
      <c r="L33" s="397"/>
      <c r="M33" s="397"/>
      <c r="N33" s="397"/>
      <c r="O33" s="397"/>
      <c r="P33" s="397"/>
      <c r="Q33" s="397"/>
      <c r="R33" s="397"/>
      <c r="S33" s="397"/>
      <c r="T33" s="195"/>
      <c r="U33" s="432" t="s">
        <v>187</v>
      </c>
      <c r="V33" s="432"/>
      <c r="W33" s="397" t="s">
        <v>188</v>
      </c>
      <c r="X33" s="397"/>
      <c r="Y33" s="397"/>
      <c r="Z33" s="397"/>
      <c r="AA33" s="397"/>
      <c r="AB33" s="397"/>
      <c r="AC33" s="397"/>
      <c r="AD33" s="397"/>
      <c r="AE33" s="397"/>
      <c r="AF33" s="397"/>
      <c r="AG33" s="397"/>
      <c r="AH33" s="397"/>
      <c r="AI33" s="397"/>
      <c r="AJ33" s="397"/>
      <c r="AK33" s="397"/>
      <c r="AL33" s="195"/>
      <c r="AM33" s="432" t="s">
        <v>187</v>
      </c>
      <c r="AN33" s="432"/>
      <c r="AO33" s="397" t="s">
        <v>188</v>
      </c>
      <c r="AP33" s="397"/>
      <c r="AQ33" s="397"/>
      <c r="AR33" s="397"/>
      <c r="AS33" s="397"/>
      <c r="AT33" s="397"/>
      <c r="AU33" s="397"/>
      <c r="AV33" s="397"/>
      <c r="AW33" s="397"/>
      <c r="AX33" s="397"/>
      <c r="AY33" s="397"/>
      <c r="AZ33" s="397"/>
      <c r="BA33" s="397"/>
      <c r="BB33" s="397"/>
      <c r="BC33" s="397"/>
      <c r="BD33" s="196"/>
      <c r="BE33" s="397" t="s">
        <v>189</v>
      </c>
      <c r="BF33" s="397"/>
      <c r="BG33" s="397" t="s">
        <v>190</v>
      </c>
      <c r="BH33" s="397"/>
      <c r="BI33" s="397"/>
      <c r="BJ33" s="397"/>
      <c r="BK33" s="397"/>
      <c r="BL33" s="397"/>
      <c r="BM33" s="397"/>
      <c r="BN33" s="397"/>
      <c r="BO33" s="397"/>
      <c r="BP33" s="397"/>
      <c r="BQ33" s="397"/>
      <c r="BR33" s="397"/>
      <c r="BS33" s="397"/>
      <c r="BT33" s="397"/>
      <c r="BU33" s="397"/>
      <c r="BV33" s="196"/>
      <c r="BW33" s="432" t="s">
        <v>189</v>
      </c>
      <c r="BX33" s="432"/>
      <c r="BY33" s="397" t="s">
        <v>191</v>
      </c>
      <c r="BZ33" s="397"/>
      <c r="CA33" s="397"/>
      <c r="CB33" s="397"/>
      <c r="CC33" s="397"/>
      <c r="CD33" s="397"/>
      <c r="CE33" s="397"/>
      <c r="CF33" s="397"/>
      <c r="CG33" s="397"/>
      <c r="CH33" s="397"/>
      <c r="CI33" s="397"/>
      <c r="CJ33" s="397"/>
      <c r="CK33" s="397"/>
      <c r="CL33" s="397"/>
      <c r="CM33" s="397"/>
      <c r="CN33" s="195"/>
      <c r="CO33" s="432" t="s">
        <v>187</v>
      </c>
      <c r="CP33" s="432"/>
      <c r="CQ33" s="397" t="s">
        <v>192</v>
      </c>
      <c r="CR33" s="397"/>
      <c r="CS33" s="397"/>
      <c r="CT33" s="397"/>
      <c r="CU33" s="397"/>
      <c r="CV33" s="397"/>
      <c r="CW33" s="397"/>
      <c r="CX33" s="397"/>
      <c r="CY33" s="397"/>
      <c r="CZ33" s="397"/>
      <c r="DA33" s="397"/>
      <c r="DB33" s="397"/>
      <c r="DC33" s="397"/>
      <c r="DD33" s="397"/>
      <c r="DE33" s="397"/>
      <c r="DF33" s="195"/>
      <c r="DG33" s="593" t="s">
        <v>193</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9</v>
      </c>
      <c r="V34" s="594"/>
      <c r="W34" s="595" t="str">
        <f>IF('各会計、関係団体の財政状況及び健全化判断比率'!B28="","",'各会計、関係団体の財政状況及び健全化判断比率'!B28)</f>
        <v>国民健康保険会計</v>
      </c>
      <c r="X34" s="595"/>
      <c r="Y34" s="595"/>
      <c r="Z34" s="595"/>
      <c r="AA34" s="595"/>
      <c r="AB34" s="595"/>
      <c r="AC34" s="595"/>
      <c r="AD34" s="595"/>
      <c r="AE34" s="595"/>
      <c r="AF34" s="595"/>
      <c r="AG34" s="595"/>
      <c r="AH34" s="595"/>
      <c r="AI34" s="595"/>
      <c r="AJ34" s="595"/>
      <c r="AK34" s="595"/>
      <c r="AL34" s="193"/>
      <c r="AM34" s="594">
        <f>IF(AO34="","",MAX(C34:D43,U34:V43)+1)</f>
        <v>14</v>
      </c>
      <c r="AN34" s="594"/>
      <c r="AO34" s="595" t="str">
        <f>IF('各会計、関係団体の財政状況及び健全化判断比率'!B33="","",'各会計、関係団体の財政状況及び健全化判断比率'!B33)</f>
        <v>病院事業会計</v>
      </c>
      <c r="AP34" s="595"/>
      <c r="AQ34" s="595"/>
      <c r="AR34" s="595"/>
      <c r="AS34" s="595"/>
      <c r="AT34" s="595"/>
      <c r="AU34" s="595"/>
      <c r="AV34" s="595"/>
      <c r="AW34" s="595"/>
      <c r="AX34" s="595"/>
      <c r="AY34" s="595"/>
      <c r="AZ34" s="595"/>
      <c r="BA34" s="595"/>
      <c r="BB34" s="595"/>
      <c r="BC34" s="595"/>
      <c r="BD34" s="193"/>
      <c r="BE34" s="594">
        <f>IF(BG34="","",MAX(C34:D43,U34:V43,AM34:AN43)+1)</f>
        <v>19</v>
      </c>
      <c r="BF34" s="594"/>
      <c r="BG34" s="595" t="str">
        <f>IF('各会計、関係団体の財政状況及び健全化判断比率'!B38="","",'各会計、関係団体の財政状況及び健全化判断比率'!B38)</f>
        <v>農業集落排水事業会計</v>
      </c>
      <c r="BH34" s="595"/>
      <c r="BI34" s="595"/>
      <c r="BJ34" s="595"/>
      <c r="BK34" s="595"/>
      <c r="BL34" s="595"/>
      <c r="BM34" s="595"/>
      <c r="BN34" s="595"/>
      <c r="BO34" s="595"/>
      <c r="BP34" s="595"/>
      <c r="BQ34" s="595"/>
      <c r="BR34" s="595"/>
      <c r="BS34" s="595"/>
      <c r="BT34" s="595"/>
      <c r="BU34" s="595"/>
      <c r="BV34" s="193"/>
      <c r="BW34" s="594">
        <f>IF(BY34="","",MAX(C34:D43,U34:V43,AM34:AN43,BE34:BF43)+1)</f>
        <v>21</v>
      </c>
      <c r="BX34" s="594"/>
      <c r="BY34" s="595" t="str">
        <f>IF('各会計、関係団体の財政状況及び健全化判断比率'!B68="","",'各会計、関係団体の財政状況及び健全化判断比率'!B68)</f>
        <v>山鹿植木広域行政事務組合</v>
      </c>
      <c r="BZ34" s="595"/>
      <c r="CA34" s="595"/>
      <c r="CB34" s="595"/>
      <c r="CC34" s="595"/>
      <c r="CD34" s="595"/>
      <c r="CE34" s="595"/>
      <c r="CF34" s="595"/>
      <c r="CG34" s="595"/>
      <c r="CH34" s="595"/>
      <c r="CI34" s="595"/>
      <c r="CJ34" s="595"/>
      <c r="CK34" s="595"/>
      <c r="CL34" s="595"/>
      <c r="CM34" s="595"/>
      <c r="CN34" s="193"/>
      <c r="CO34" s="594">
        <f>IF(CQ34="","",MAX(C34:D43,U34:V43,AM34:AN43,BE34:BF43,BW34:BX43)+1)</f>
        <v>24</v>
      </c>
      <c r="CP34" s="594"/>
      <c r="CQ34" s="595" t="str">
        <f>IF('各会計、関係団体の財政状況及び健全化判断比率'!BS7="","",'各会計、関係団体の財政状況及び健全化判断比率'!BS7)</f>
        <v>熊本市勤労者福祉センター</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母子父子寡婦福祉資金貸付事業会計</v>
      </c>
      <c r="F35" s="595"/>
      <c r="G35" s="595"/>
      <c r="H35" s="595"/>
      <c r="I35" s="595"/>
      <c r="J35" s="595"/>
      <c r="K35" s="595"/>
      <c r="L35" s="595"/>
      <c r="M35" s="595"/>
      <c r="N35" s="595"/>
      <c r="O35" s="595"/>
      <c r="P35" s="595"/>
      <c r="Q35" s="595"/>
      <c r="R35" s="595"/>
      <c r="S35" s="595"/>
      <c r="T35" s="193"/>
      <c r="U35" s="594">
        <f>IF(W35="","",U34+1)</f>
        <v>10</v>
      </c>
      <c r="V35" s="594"/>
      <c r="W35" s="595" t="str">
        <f>IF('各会計、関係団体の財政状況及び健全化判断比率'!B29="","",'各会計、関係団体の財政状況及び健全化判断比率'!B29)</f>
        <v>介護保険会計</v>
      </c>
      <c r="X35" s="595"/>
      <c r="Y35" s="595"/>
      <c r="Z35" s="595"/>
      <c r="AA35" s="595"/>
      <c r="AB35" s="595"/>
      <c r="AC35" s="595"/>
      <c r="AD35" s="595"/>
      <c r="AE35" s="595"/>
      <c r="AF35" s="595"/>
      <c r="AG35" s="595"/>
      <c r="AH35" s="595"/>
      <c r="AI35" s="595"/>
      <c r="AJ35" s="595"/>
      <c r="AK35" s="595"/>
      <c r="AL35" s="193"/>
      <c r="AM35" s="594">
        <f t="shared" ref="AM35:AM43" si="0">IF(AO35="","",AM34+1)</f>
        <v>15</v>
      </c>
      <c r="AN35" s="594"/>
      <c r="AO35" s="595" t="str">
        <f>IF('各会計、関係団体の財政状況及び健全化判断比率'!B34="","",'各会計、関係団体の財政状況及び健全化判断比率'!B34)</f>
        <v>水道事業会計</v>
      </c>
      <c r="AP35" s="595"/>
      <c r="AQ35" s="595"/>
      <c r="AR35" s="595"/>
      <c r="AS35" s="595"/>
      <c r="AT35" s="595"/>
      <c r="AU35" s="595"/>
      <c r="AV35" s="595"/>
      <c r="AW35" s="595"/>
      <c r="AX35" s="595"/>
      <c r="AY35" s="595"/>
      <c r="AZ35" s="595"/>
      <c r="BA35" s="595"/>
      <c r="BB35" s="595"/>
      <c r="BC35" s="595"/>
      <c r="BD35" s="193"/>
      <c r="BE35" s="594">
        <f t="shared" ref="BE35:BE43" si="1">IF(BG35="","",BE34+1)</f>
        <v>20</v>
      </c>
      <c r="BF35" s="594"/>
      <c r="BG35" s="595" t="str">
        <f>IF('各会計、関係団体の財政状況及び健全化判断比率'!B39="","",'各会計、関係団体の財政状況及び健全化判断比率'!B39)</f>
        <v>食品工業団地用地会計</v>
      </c>
      <c r="BH35" s="595"/>
      <c r="BI35" s="595"/>
      <c r="BJ35" s="595"/>
      <c r="BK35" s="595"/>
      <c r="BL35" s="595"/>
      <c r="BM35" s="595"/>
      <c r="BN35" s="595"/>
      <c r="BO35" s="595"/>
      <c r="BP35" s="595"/>
      <c r="BQ35" s="595"/>
      <c r="BR35" s="595"/>
      <c r="BS35" s="595"/>
      <c r="BT35" s="595"/>
      <c r="BU35" s="595"/>
      <c r="BV35" s="193"/>
      <c r="BW35" s="594">
        <f t="shared" ref="BW35:BW43" si="2">IF(BY35="","",BW34+1)</f>
        <v>22</v>
      </c>
      <c r="BX35" s="594"/>
      <c r="BY35" s="595" t="str">
        <f>IF('各会計、関係団体の財政状況及び健全化判断比率'!B69="","",'各会計、関係団体の財政状況及び健全化判断比率'!B69)</f>
        <v>熊本県後期高齢者医療広域連合（一般会計）</v>
      </c>
      <c r="BZ35" s="595"/>
      <c r="CA35" s="595"/>
      <c r="CB35" s="595"/>
      <c r="CC35" s="595"/>
      <c r="CD35" s="595"/>
      <c r="CE35" s="595"/>
      <c r="CF35" s="595"/>
      <c r="CG35" s="595"/>
      <c r="CH35" s="595"/>
      <c r="CI35" s="595"/>
      <c r="CJ35" s="595"/>
      <c r="CK35" s="595"/>
      <c r="CL35" s="595"/>
      <c r="CM35" s="595"/>
      <c r="CN35" s="193"/>
      <c r="CO35" s="594">
        <f t="shared" ref="CO35:CO43" si="3">IF(CQ35="","",CO34+1)</f>
        <v>25</v>
      </c>
      <c r="CP35" s="594"/>
      <c r="CQ35" s="595" t="str">
        <f>IF('各会計、関係団体の財政状況及び健全化判断比率'!BS8="","",'各会計、関係団体の財政状況及び健全化判断比率'!BS8)</f>
        <v>熊本市上下水道サービス公社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産業振興資金会計</v>
      </c>
      <c r="F36" s="595"/>
      <c r="G36" s="595"/>
      <c r="H36" s="595"/>
      <c r="I36" s="595"/>
      <c r="J36" s="595"/>
      <c r="K36" s="595"/>
      <c r="L36" s="595"/>
      <c r="M36" s="595"/>
      <c r="N36" s="595"/>
      <c r="O36" s="595"/>
      <c r="P36" s="595"/>
      <c r="Q36" s="595"/>
      <c r="R36" s="595"/>
      <c r="S36" s="595"/>
      <c r="T36" s="193"/>
      <c r="U36" s="594">
        <f t="shared" ref="U36:U43" si="4">IF(W36="","",U35+1)</f>
        <v>11</v>
      </c>
      <c r="V36" s="594"/>
      <c r="W36" s="595" t="str">
        <f>IF('各会計、関係団体の財政状況及び健全化判断比率'!B30="","",'各会計、関係団体の財政状況及び健全化判断比率'!B30)</f>
        <v>後期高齢者医療会計</v>
      </c>
      <c r="X36" s="595"/>
      <c r="Y36" s="595"/>
      <c r="Z36" s="595"/>
      <c r="AA36" s="595"/>
      <c r="AB36" s="595"/>
      <c r="AC36" s="595"/>
      <c r="AD36" s="595"/>
      <c r="AE36" s="595"/>
      <c r="AF36" s="595"/>
      <c r="AG36" s="595"/>
      <c r="AH36" s="595"/>
      <c r="AI36" s="595"/>
      <c r="AJ36" s="595"/>
      <c r="AK36" s="595"/>
      <c r="AL36" s="193"/>
      <c r="AM36" s="594">
        <f t="shared" si="0"/>
        <v>16</v>
      </c>
      <c r="AN36" s="594"/>
      <c r="AO36" s="595" t="str">
        <f>IF('各会計、関係団体の財政状況及び健全化判断比率'!B35="","",'各会計、関係団体の財政状況及び健全化判断比率'!B35)</f>
        <v>工業用水道事業会計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23</v>
      </c>
      <c r="BX36" s="594"/>
      <c r="BY36" s="595" t="str">
        <f>IF('各会計、関係団体の財政状況及び健全化判断比率'!B70="","",'各会計、関係団体の財政状況及び健全化判断比率'!B70)</f>
        <v>熊本県後期高齢者医療広域連合（後期高齢者医療特別会計）</v>
      </c>
      <c r="BZ36" s="595"/>
      <c r="CA36" s="595"/>
      <c r="CB36" s="595"/>
      <c r="CC36" s="595"/>
      <c r="CD36" s="595"/>
      <c r="CE36" s="595"/>
      <c r="CF36" s="595"/>
      <c r="CG36" s="595"/>
      <c r="CH36" s="595"/>
      <c r="CI36" s="595"/>
      <c r="CJ36" s="595"/>
      <c r="CK36" s="595"/>
      <c r="CL36" s="595"/>
      <c r="CM36" s="595"/>
      <c r="CN36" s="193"/>
      <c r="CO36" s="594">
        <f t="shared" si="3"/>
        <v>26</v>
      </c>
      <c r="CP36" s="594"/>
      <c r="CQ36" s="595" t="str">
        <f>IF('各会計、関係団体の財政状況及び健全化判断比率'!BS9="","",'各会計、関係団体の財政状況及び健全化判断比率'!BS9)</f>
        <v>熊本市駐車場公社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f>IF(E37="","",C36+1)</f>
        <v>4</v>
      </c>
      <c r="D37" s="594"/>
      <c r="E37" s="595" t="str">
        <f>IF('各会計、関係団体の財政状況及び健全化判断比率'!B10="","",'各会計、関係団体の財政状況及び健全化判断比率'!B10)</f>
        <v>都市開発資金貸付事業会計</v>
      </c>
      <c r="F37" s="595"/>
      <c r="G37" s="595"/>
      <c r="H37" s="595"/>
      <c r="I37" s="595"/>
      <c r="J37" s="595"/>
      <c r="K37" s="595"/>
      <c r="L37" s="595"/>
      <c r="M37" s="595"/>
      <c r="N37" s="595"/>
      <c r="O37" s="595"/>
      <c r="P37" s="595"/>
      <c r="Q37" s="595"/>
      <c r="R37" s="595"/>
      <c r="S37" s="595"/>
      <c r="T37" s="193"/>
      <c r="U37" s="594">
        <f t="shared" si="4"/>
        <v>12</v>
      </c>
      <c r="V37" s="594"/>
      <c r="W37" s="595" t="str">
        <f>IF('各会計、関係団体の財政状況及び健全化判断比率'!B31="","",'各会計、関係団体の財政状況及び健全化判断比率'!B31)</f>
        <v>競輪事業会計</v>
      </c>
      <c r="X37" s="595"/>
      <c r="Y37" s="595"/>
      <c r="Z37" s="595"/>
      <c r="AA37" s="595"/>
      <c r="AB37" s="595"/>
      <c r="AC37" s="595"/>
      <c r="AD37" s="595"/>
      <c r="AE37" s="595"/>
      <c r="AF37" s="595"/>
      <c r="AG37" s="595"/>
      <c r="AH37" s="595"/>
      <c r="AI37" s="595"/>
      <c r="AJ37" s="595"/>
      <c r="AK37" s="595"/>
      <c r="AL37" s="193"/>
      <c r="AM37" s="594">
        <f t="shared" si="0"/>
        <v>17</v>
      </c>
      <c r="AN37" s="594"/>
      <c r="AO37" s="595" t="str">
        <f>IF('各会計、関係団体の財政状況及び健全化判断比率'!B36="","",'各会計、関係団体の財政状況及び健全化判断比率'!B36)</f>
        <v>下水道事業会計</v>
      </c>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f t="shared" si="3"/>
        <v>27</v>
      </c>
      <c r="CP37" s="594"/>
      <c r="CQ37" s="595" t="str">
        <f>IF('各会計、関係団体の財政状況及び健全化判断比率'!BS10="","",'各会計、関係団体の財政状況及び健全化判断比率'!BS10)</f>
        <v>熊本市社会教育振興事業団</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f t="shared" ref="C38:C43" si="5">IF(E38="","",C37+1)</f>
        <v>5</v>
      </c>
      <c r="D38" s="594"/>
      <c r="E38" s="595" t="str">
        <f>IF('各会計、関係団体の財政状況及び健全化判断比率'!B11="","",'各会計、関係団体の財政状況及び健全化判断比率'!B11)</f>
        <v>熊本駅西土地区画整理事業会計</v>
      </c>
      <c r="F38" s="595"/>
      <c r="G38" s="595"/>
      <c r="H38" s="595"/>
      <c r="I38" s="595"/>
      <c r="J38" s="595"/>
      <c r="K38" s="595"/>
      <c r="L38" s="595"/>
      <c r="M38" s="595"/>
      <c r="N38" s="595"/>
      <c r="O38" s="595"/>
      <c r="P38" s="595"/>
      <c r="Q38" s="595"/>
      <c r="R38" s="595"/>
      <c r="S38" s="595"/>
      <c r="T38" s="193"/>
      <c r="U38" s="594">
        <f t="shared" si="4"/>
        <v>13</v>
      </c>
      <c r="V38" s="594"/>
      <c r="W38" s="595" t="str">
        <f>IF('各会計、関係団体の財政状況及び健全化判断比率'!B32="","",'各会計、関係団体の財政状況及び健全化判断比率'!B32)</f>
        <v>地下駐車場事業会計</v>
      </c>
      <c r="X38" s="595"/>
      <c r="Y38" s="595"/>
      <c r="Z38" s="595"/>
      <c r="AA38" s="595"/>
      <c r="AB38" s="595"/>
      <c r="AC38" s="595"/>
      <c r="AD38" s="595"/>
      <c r="AE38" s="595"/>
      <c r="AF38" s="595"/>
      <c r="AG38" s="595"/>
      <c r="AH38" s="595"/>
      <c r="AI38" s="595"/>
      <c r="AJ38" s="595"/>
      <c r="AK38" s="595"/>
      <c r="AL38" s="193"/>
      <c r="AM38" s="594">
        <f t="shared" si="0"/>
        <v>18</v>
      </c>
      <c r="AN38" s="594"/>
      <c r="AO38" s="595" t="str">
        <f>IF('各会計、関係団体の財政状況及び健全化判断比率'!B37="","",'各会計、関係団体の財政状況及び健全化判断比率'!B37)</f>
        <v>交通事業会計</v>
      </c>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f t="shared" si="3"/>
        <v>28</v>
      </c>
      <c r="CP38" s="594"/>
      <c r="CQ38" s="595" t="str">
        <f>IF('各会計、関係団体の財政状況及び健全化判断比率'!BS11="","",'各会計、関係団体の財政状況及び健全化判断比率'!BS11)</f>
        <v>熊本市美術文化振興財団</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f t="shared" si="5"/>
        <v>6</v>
      </c>
      <c r="D39" s="594"/>
      <c r="E39" s="595" t="str">
        <f>IF('各会計、関係団体の財政状況及び健全化判断比率'!B12="","",'各会計、関係団体の財政状況及び健全化判断比率'!B12)</f>
        <v>植木中央土地区画整理事業会計</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f t="shared" si="3"/>
        <v>29</v>
      </c>
      <c r="CP39" s="594"/>
      <c r="CQ39" s="595" t="str">
        <f>IF('各会計、関係団体の財政状況及び健全化判断比率'!BS12="","",'各会計、関係団体の財政状況及び健全化判断比率'!BS12)</f>
        <v>くまもと地下水財団</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f t="shared" si="5"/>
        <v>7</v>
      </c>
      <c r="D40" s="594"/>
      <c r="E40" s="595" t="str">
        <f>IF('各会計、関係団体の財政状況及び健全化判断比率'!B13="","",'各会計、関係団体の財政状況及び健全化判断比率'!B13)</f>
        <v>奨学金貸付事業会計</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f t="shared" si="3"/>
        <v>30</v>
      </c>
      <c r="CP40" s="594"/>
      <c r="CQ40" s="595" t="str">
        <f>IF('各会計、関係団体の財政状況及び健全化判断比率'!BS13="","",'各会計、関係団体の財政状況及び健全化判断比率'!BS13)</f>
        <v>熊本市国際交流振興事業団</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f t="shared" si="5"/>
        <v>8</v>
      </c>
      <c r="D41" s="594"/>
      <c r="E41" s="595" t="str">
        <f>IF('各会計、関係団体の財政状況及び健全化判断比率'!B14="","",'各会計、関係団体の財政状況及び健全化判断比率'!B14)</f>
        <v>公債管理会計</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f t="shared" si="3"/>
        <v>31</v>
      </c>
      <c r="CP41" s="594"/>
      <c r="CQ41" s="595" t="str">
        <f>IF('各会計、関係団体の財政状況及び健全化判断比率'!BS14="","",'各会計、関係団体の財政状況及び健全化判断比率'!BS14)</f>
        <v>熊本市学校給食会</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f t="shared" si="3"/>
        <v>32</v>
      </c>
      <c r="CP42" s="594"/>
      <c r="CQ42" s="595" t="str">
        <f>IF('各会計、関係団体の財政状況及び健全化判断比率'!BS15="","",'各会計、関係団体の財政状況及び健全化判断比率'!BS15)</f>
        <v>熊本流通情報センター</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f t="shared" si="3"/>
        <v>33</v>
      </c>
      <c r="CP43" s="594"/>
      <c r="CQ43" s="595" t="str">
        <f>IF('各会計、関係団体の財政状況及び健全化判断比率'!BS16="","",'各会計、関係団体の財政状況及び健全化判断比率'!BS16)</f>
        <v>熊本国際観光コンベンション協会</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zXYur8bS1IaFj/ja1OXVE0qvIJgZerjKcasETRNAwb15JFJRhzjUJQsGt4HeDOhxLXtS810MGbflUuWVh4wXxA==" saltValue="/XXkaN1/m/KSEs30YPJ5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55" zoomScaleNormal="55" zoomScaleSheetLayoutView="100" workbookViewId="0">
      <selection activeCell="AM12" sqref="AM12:AT12"/>
    </sheetView>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186" t="s">
        <v>574</v>
      </c>
      <c r="D34" s="1186"/>
      <c r="E34" s="1187"/>
      <c r="F34" s="32" t="s">
        <v>575</v>
      </c>
      <c r="G34" s="33" t="s">
        <v>576</v>
      </c>
      <c r="H34" s="33" t="s">
        <v>577</v>
      </c>
      <c r="I34" s="33" t="s">
        <v>578</v>
      </c>
      <c r="J34" s="34" t="s">
        <v>579</v>
      </c>
      <c r="K34" s="22"/>
      <c r="L34" s="22"/>
      <c r="M34" s="22"/>
      <c r="N34" s="22"/>
      <c r="O34" s="22"/>
      <c r="P34" s="22"/>
    </row>
    <row r="35" spans="1:16" ht="39" customHeight="1">
      <c r="A35" s="22"/>
      <c r="B35" s="35"/>
      <c r="C35" s="1180" t="s">
        <v>580</v>
      </c>
      <c r="D35" s="1181"/>
      <c r="E35" s="1182"/>
      <c r="F35" s="36">
        <v>6.84</v>
      </c>
      <c r="G35" s="37">
        <v>7.19</v>
      </c>
      <c r="H35" s="37">
        <v>7.49</v>
      </c>
      <c r="I35" s="37">
        <v>7.4</v>
      </c>
      <c r="J35" s="38">
        <v>6.56</v>
      </c>
      <c r="K35" s="22"/>
      <c r="L35" s="22"/>
      <c r="M35" s="22"/>
      <c r="N35" s="22"/>
      <c r="O35" s="22"/>
      <c r="P35" s="22"/>
    </row>
    <row r="36" spans="1:16" ht="39" customHeight="1">
      <c r="A36" s="22"/>
      <c r="B36" s="35"/>
      <c r="C36" s="1180" t="s">
        <v>581</v>
      </c>
      <c r="D36" s="1181"/>
      <c r="E36" s="1182"/>
      <c r="F36" s="36">
        <v>5.81</v>
      </c>
      <c r="G36" s="37">
        <v>6.21</v>
      </c>
      <c r="H36" s="37">
        <v>6.6</v>
      </c>
      <c r="I36" s="37">
        <v>5.77</v>
      </c>
      <c r="J36" s="38">
        <v>5.34</v>
      </c>
      <c r="K36" s="22"/>
      <c r="L36" s="22"/>
      <c r="M36" s="22"/>
      <c r="N36" s="22"/>
      <c r="O36" s="22"/>
      <c r="P36" s="22"/>
    </row>
    <row r="37" spans="1:16" ht="39" customHeight="1">
      <c r="A37" s="22"/>
      <c r="B37" s="35"/>
      <c r="C37" s="1180" t="s">
        <v>582</v>
      </c>
      <c r="D37" s="1181"/>
      <c r="E37" s="1182"/>
      <c r="F37" s="36">
        <v>2.06</v>
      </c>
      <c r="G37" s="37">
        <v>1.75</v>
      </c>
      <c r="H37" s="37">
        <v>2.4</v>
      </c>
      <c r="I37" s="37">
        <v>2.93</v>
      </c>
      <c r="J37" s="38">
        <v>3.07</v>
      </c>
      <c r="K37" s="22"/>
      <c r="L37" s="22"/>
      <c r="M37" s="22"/>
      <c r="N37" s="22"/>
      <c r="O37" s="22"/>
      <c r="P37" s="22"/>
    </row>
    <row r="38" spans="1:16" ht="39" customHeight="1">
      <c r="A38" s="22"/>
      <c r="B38" s="35"/>
      <c r="C38" s="1180" t="s">
        <v>583</v>
      </c>
      <c r="D38" s="1181"/>
      <c r="E38" s="1182"/>
      <c r="F38" s="36">
        <v>1.1000000000000001</v>
      </c>
      <c r="G38" s="37">
        <v>0.69</v>
      </c>
      <c r="H38" s="37">
        <v>0.99</v>
      </c>
      <c r="I38" s="37">
        <v>0.94</v>
      </c>
      <c r="J38" s="38">
        <v>0.97</v>
      </c>
      <c r="K38" s="22"/>
      <c r="L38" s="22"/>
      <c r="M38" s="22"/>
      <c r="N38" s="22"/>
      <c r="O38" s="22"/>
      <c r="P38" s="22"/>
    </row>
    <row r="39" spans="1:16" ht="39" customHeight="1">
      <c r="A39" s="22"/>
      <c r="B39" s="35"/>
      <c r="C39" s="1180" t="s">
        <v>584</v>
      </c>
      <c r="D39" s="1181"/>
      <c r="E39" s="1182"/>
      <c r="F39" s="36" t="s">
        <v>585</v>
      </c>
      <c r="G39" s="37" t="s">
        <v>586</v>
      </c>
      <c r="H39" s="37">
        <v>0.5</v>
      </c>
      <c r="I39" s="37">
        <v>0.59</v>
      </c>
      <c r="J39" s="38">
        <v>0.6</v>
      </c>
      <c r="K39" s="22"/>
      <c r="L39" s="22"/>
      <c r="M39" s="22"/>
      <c r="N39" s="22"/>
      <c r="O39" s="22"/>
      <c r="P39" s="22"/>
    </row>
    <row r="40" spans="1:16" ht="39" customHeight="1">
      <c r="A40" s="22"/>
      <c r="B40" s="35"/>
      <c r="C40" s="1180" t="s">
        <v>587</v>
      </c>
      <c r="D40" s="1181"/>
      <c r="E40" s="1182"/>
      <c r="F40" s="36">
        <v>0.14000000000000001</v>
      </c>
      <c r="G40" s="37">
        <v>0.14000000000000001</v>
      </c>
      <c r="H40" s="37">
        <v>0.15</v>
      </c>
      <c r="I40" s="37">
        <v>0.13</v>
      </c>
      <c r="J40" s="38">
        <v>0.15</v>
      </c>
      <c r="K40" s="22"/>
      <c r="L40" s="22"/>
      <c r="M40" s="22"/>
      <c r="N40" s="22"/>
      <c r="O40" s="22"/>
      <c r="P40" s="22"/>
    </row>
    <row r="41" spans="1:16" ht="39" customHeight="1">
      <c r="A41" s="22"/>
      <c r="B41" s="35"/>
      <c r="C41" s="1180" t="s">
        <v>588</v>
      </c>
      <c r="D41" s="1181"/>
      <c r="E41" s="1182"/>
      <c r="F41" s="36">
        <v>0.03</v>
      </c>
      <c r="G41" s="37">
        <v>0.04</v>
      </c>
      <c r="H41" s="37">
        <v>7.0000000000000007E-2</v>
      </c>
      <c r="I41" s="37">
        <v>0.1</v>
      </c>
      <c r="J41" s="38">
        <v>0.11</v>
      </c>
      <c r="K41" s="22"/>
      <c r="L41" s="22"/>
      <c r="M41" s="22"/>
      <c r="N41" s="22"/>
      <c r="O41" s="22"/>
      <c r="P41" s="22"/>
    </row>
    <row r="42" spans="1:16" ht="39" customHeight="1">
      <c r="A42" s="22"/>
      <c r="B42" s="39"/>
      <c r="C42" s="1180" t="s">
        <v>589</v>
      </c>
      <c r="D42" s="1181"/>
      <c r="E42" s="1182"/>
      <c r="F42" s="36" t="s">
        <v>523</v>
      </c>
      <c r="G42" s="37" t="s">
        <v>523</v>
      </c>
      <c r="H42" s="37" t="s">
        <v>523</v>
      </c>
      <c r="I42" s="37" t="s">
        <v>523</v>
      </c>
      <c r="J42" s="38" t="s">
        <v>523</v>
      </c>
      <c r="K42" s="22"/>
      <c r="L42" s="22"/>
      <c r="M42" s="22"/>
      <c r="N42" s="22"/>
      <c r="O42" s="22"/>
      <c r="P42" s="22"/>
    </row>
    <row r="43" spans="1:16" ht="39" customHeight="1" thickBot="1">
      <c r="A43" s="22"/>
      <c r="B43" s="40"/>
      <c r="C43" s="1183" t="s">
        <v>590</v>
      </c>
      <c r="D43" s="1184"/>
      <c r="E43" s="1185"/>
      <c r="F43" s="41">
        <v>1.17</v>
      </c>
      <c r="G43" s="42">
        <v>1.33</v>
      </c>
      <c r="H43" s="42">
        <v>1.07</v>
      </c>
      <c r="I43" s="42">
        <v>0.28999999999999998</v>
      </c>
      <c r="J43" s="43">
        <v>0.23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vzdEskKGPs/Hn4Dmt0ZIRxG8Qesm8gqWSBiJstZl3hcWzXZVijllNf4RJygW+03tzanSydME1wodo1EtxlsIw==" saltValue="rS2GP13F5d6vb/slrdGv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55" zoomScaleNormal="55" zoomScaleSheetLayoutView="55" workbookViewId="0">
      <selection activeCell="AM12" sqref="AM12:AT12"/>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196" t="s">
        <v>11</v>
      </c>
      <c r="C45" s="1197"/>
      <c r="D45" s="58"/>
      <c r="E45" s="1202" t="s">
        <v>12</v>
      </c>
      <c r="F45" s="1202"/>
      <c r="G45" s="1202"/>
      <c r="H45" s="1202"/>
      <c r="I45" s="1202"/>
      <c r="J45" s="1203"/>
      <c r="K45" s="59">
        <v>32520</v>
      </c>
      <c r="L45" s="60">
        <v>32131</v>
      </c>
      <c r="M45" s="60">
        <v>31644</v>
      </c>
      <c r="N45" s="60">
        <v>31481</v>
      </c>
      <c r="O45" s="61">
        <v>30941</v>
      </c>
      <c r="P45" s="48"/>
      <c r="Q45" s="48"/>
      <c r="R45" s="48"/>
      <c r="S45" s="48"/>
      <c r="T45" s="48"/>
      <c r="U45" s="48"/>
    </row>
    <row r="46" spans="1:21" ht="30.75" customHeight="1">
      <c r="A46" s="48"/>
      <c r="B46" s="1198"/>
      <c r="C46" s="1199"/>
      <c r="D46" s="62"/>
      <c r="E46" s="1190" t="s">
        <v>13</v>
      </c>
      <c r="F46" s="1190"/>
      <c r="G46" s="1190"/>
      <c r="H46" s="1190"/>
      <c r="I46" s="1190"/>
      <c r="J46" s="1191"/>
      <c r="K46" s="63" t="s">
        <v>523</v>
      </c>
      <c r="L46" s="64" t="s">
        <v>523</v>
      </c>
      <c r="M46" s="64" t="s">
        <v>523</v>
      </c>
      <c r="N46" s="64" t="s">
        <v>523</v>
      </c>
      <c r="O46" s="65" t="s">
        <v>523</v>
      </c>
      <c r="P46" s="48"/>
      <c r="Q46" s="48"/>
      <c r="R46" s="48"/>
      <c r="S46" s="48"/>
      <c r="T46" s="48"/>
      <c r="U46" s="48"/>
    </row>
    <row r="47" spans="1:21" ht="30.75" customHeight="1">
      <c r="A47" s="48"/>
      <c r="B47" s="1198"/>
      <c r="C47" s="1199"/>
      <c r="D47" s="62"/>
      <c r="E47" s="1190" t="s">
        <v>14</v>
      </c>
      <c r="F47" s="1190"/>
      <c r="G47" s="1190"/>
      <c r="H47" s="1190"/>
      <c r="I47" s="1190"/>
      <c r="J47" s="1191"/>
      <c r="K47" s="63">
        <v>333</v>
      </c>
      <c r="L47" s="64">
        <v>667</v>
      </c>
      <c r="M47" s="64">
        <v>1000</v>
      </c>
      <c r="N47" s="64">
        <v>1333</v>
      </c>
      <c r="O47" s="65">
        <v>1667</v>
      </c>
      <c r="P47" s="48"/>
      <c r="Q47" s="48"/>
      <c r="R47" s="48"/>
      <c r="S47" s="48"/>
      <c r="T47" s="48"/>
      <c r="U47" s="48"/>
    </row>
    <row r="48" spans="1:21" ht="30.75" customHeight="1">
      <c r="A48" s="48"/>
      <c r="B48" s="1198"/>
      <c r="C48" s="1199"/>
      <c r="D48" s="62"/>
      <c r="E48" s="1190" t="s">
        <v>15</v>
      </c>
      <c r="F48" s="1190"/>
      <c r="G48" s="1190"/>
      <c r="H48" s="1190"/>
      <c r="I48" s="1190"/>
      <c r="J48" s="1191"/>
      <c r="K48" s="63">
        <v>6866</v>
      </c>
      <c r="L48" s="64">
        <v>6782</v>
      </c>
      <c r="M48" s="64">
        <v>6647</v>
      </c>
      <c r="N48" s="64">
        <v>6618</v>
      </c>
      <c r="O48" s="65">
        <v>6418</v>
      </c>
      <c r="P48" s="48"/>
      <c r="Q48" s="48"/>
      <c r="R48" s="48"/>
      <c r="S48" s="48"/>
      <c r="T48" s="48"/>
      <c r="U48" s="48"/>
    </row>
    <row r="49" spans="1:21" ht="30.75" customHeight="1">
      <c r="A49" s="48"/>
      <c r="B49" s="1198"/>
      <c r="C49" s="1199"/>
      <c r="D49" s="62"/>
      <c r="E49" s="1190" t="s">
        <v>16</v>
      </c>
      <c r="F49" s="1190"/>
      <c r="G49" s="1190"/>
      <c r="H49" s="1190"/>
      <c r="I49" s="1190"/>
      <c r="J49" s="1191"/>
      <c r="K49" s="63">
        <v>166</v>
      </c>
      <c r="L49" s="64">
        <v>254</v>
      </c>
      <c r="M49" s="64">
        <v>61</v>
      </c>
      <c r="N49" s="64">
        <v>61</v>
      </c>
      <c r="O49" s="65">
        <v>50</v>
      </c>
      <c r="P49" s="48"/>
      <c r="Q49" s="48"/>
      <c r="R49" s="48"/>
      <c r="S49" s="48"/>
      <c r="T49" s="48"/>
      <c r="U49" s="48"/>
    </row>
    <row r="50" spans="1:21" ht="30.75" customHeight="1">
      <c r="A50" s="48"/>
      <c r="B50" s="1198"/>
      <c r="C50" s="1199"/>
      <c r="D50" s="62"/>
      <c r="E50" s="1190" t="s">
        <v>17</v>
      </c>
      <c r="F50" s="1190"/>
      <c r="G50" s="1190"/>
      <c r="H50" s="1190"/>
      <c r="I50" s="1190"/>
      <c r="J50" s="1191"/>
      <c r="K50" s="63">
        <v>392</v>
      </c>
      <c r="L50" s="64">
        <v>362</v>
      </c>
      <c r="M50" s="64">
        <v>357</v>
      </c>
      <c r="N50" s="64">
        <v>351</v>
      </c>
      <c r="O50" s="65">
        <v>221</v>
      </c>
      <c r="P50" s="48"/>
      <c r="Q50" s="48"/>
      <c r="R50" s="48"/>
      <c r="S50" s="48"/>
      <c r="T50" s="48"/>
      <c r="U50" s="48"/>
    </row>
    <row r="51" spans="1:21" ht="30.75" customHeight="1">
      <c r="A51" s="48"/>
      <c r="B51" s="1200"/>
      <c r="C51" s="1201"/>
      <c r="D51" s="66"/>
      <c r="E51" s="1190" t="s">
        <v>18</v>
      </c>
      <c r="F51" s="1190"/>
      <c r="G51" s="1190"/>
      <c r="H51" s="1190"/>
      <c r="I51" s="1190"/>
      <c r="J51" s="1191"/>
      <c r="K51" s="63">
        <v>1</v>
      </c>
      <c r="L51" s="64">
        <v>3</v>
      </c>
      <c r="M51" s="64">
        <v>1</v>
      </c>
      <c r="N51" s="64">
        <v>0</v>
      </c>
      <c r="O51" s="65">
        <v>1</v>
      </c>
      <c r="P51" s="48"/>
      <c r="Q51" s="48"/>
      <c r="R51" s="48"/>
      <c r="S51" s="48"/>
      <c r="T51" s="48"/>
      <c r="U51" s="48"/>
    </row>
    <row r="52" spans="1:21" ht="30.75" customHeight="1">
      <c r="A52" s="48"/>
      <c r="B52" s="1188" t="s">
        <v>19</v>
      </c>
      <c r="C52" s="1189"/>
      <c r="D52" s="66"/>
      <c r="E52" s="1190" t="s">
        <v>20</v>
      </c>
      <c r="F52" s="1190"/>
      <c r="G52" s="1190"/>
      <c r="H52" s="1190"/>
      <c r="I52" s="1190"/>
      <c r="J52" s="1191"/>
      <c r="K52" s="63">
        <v>26287</v>
      </c>
      <c r="L52" s="64">
        <v>27078</v>
      </c>
      <c r="M52" s="64">
        <v>26358</v>
      </c>
      <c r="N52" s="64">
        <v>26942</v>
      </c>
      <c r="O52" s="65">
        <v>26294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13991</v>
      </c>
      <c r="L53" s="69">
        <v>13121</v>
      </c>
      <c r="M53" s="69">
        <v>13352</v>
      </c>
      <c r="N53" s="69">
        <v>12902</v>
      </c>
      <c r="O53" s="70">
        <v>13004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OiMklmWsAokCdC1FGjabFl2SRzoYqM94aMMSaItqr6dbKKypEHe6VEsYtl77w1t59+caW+YvHMkqHFvlRps5w==" saltValue="/gNeDv7G8zPnhgcTblh82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55" zoomScaleNormal="55" zoomScaleSheetLayoutView="100" workbookViewId="0">
      <selection activeCell="AM12" sqref="AM12:AT12"/>
    </sheetView>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565</v>
      </c>
      <c r="J40" s="79" t="s">
        <v>566</v>
      </c>
      <c r="K40" s="79" t="s">
        <v>567</v>
      </c>
      <c r="L40" s="79" t="s">
        <v>568</v>
      </c>
      <c r="M40" s="80" t="s">
        <v>569</v>
      </c>
    </row>
    <row r="41" spans="2:13" ht="27.75" customHeight="1">
      <c r="B41" s="1204" t="s">
        <v>24</v>
      </c>
      <c r="C41" s="1205"/>
      <c r="D41" s="81"/>
      <c r="E41" s="1210" t="s">
        <v>25</v>
      </c>
      <c r="F41" s="1210"/>
      <c r="G41" s="1210"/>
      <c r="H41" s="1211"/>
      <c r="I41" s="82">
        <v>333942</v>
      </c>
      <c r="J41" s="83">
        <v>350443</v>
      </c>
      <c r="K41" s="83">
        <v>366706</v>
      </c>
      <c r="L41" s="83">
        <v>398565</v>
      </c>
      <c r="M41" s="84">
        <v>443111</v>
      </c>
    </row>
    <row r="42" spans="2:13" ht="27.75" customHeight="1">
      <c r="B42" s="1206"/>
      <c r="C42" s="1207"/>
      <c r="D42" s="85"/>
      <c r="E42" s="1212" t="s">
        <v>26</v>
      </c>
      <c r="F42" s="1212"/>
      <c r="G42" s="1212"/>
      <c r="H42" s="1213"/>
      <c r="I42" s="86">
        <v>3283</v>
      </c>
      <c r="J42" s="87">
        <v>2927</v>
      </c>
      <c r="K42" s="87">
        <v>2568</v>
      </c>
      <c r="L42" s="87">
        <v>2206</v>
      </c>
      <c r="M42" s="88">
        <v>1902</v>
      </c>
    </row>
    <row r="43" spans="2:13" ht="27.75" customHeight="1">
      <c r="B43" s="1206"/>
      <c r="C43" s="1207"/>
      <c r="D43" s="85"/>
      <c r="E43" s="1212" t="s">
        <v>27</v>
      </c>
      <c r="F43" s="1212"/>
      <c r="G43" s="1212"/>
      <c r="H43" s="1213"/>
      <c r="I43" s="86">
        <v>79964</v>
      </c>
      <c r="J43" s="87">
        <v>78990</v>
      </c>
      <c r="K43" s="87">
        <v>78386</v>
      </c>
      <c r="L43" s="87">
        <v>77061</v>
      </c>
      <c r="M43" s="88">
        <v>73298</v>
      </c>
    </row>
    <row r="44" spans="2:13" ht="27.75" customHeight="1">
      <c r="B44" s="1206"/>
      <c r="C44" s="1207"/>
      <c r="D44" s="85"/>
      <c r="E44" s="1212" t="s">
        <v>28</v>
      </c>
      <c r="F44" s="1212"/>
      <c r="G44" s="1212"/>
      <c r="H44" s="1213"/>
      <c r="I44" s="86">
        <v>533</v>
      </c>
      <c r="J44" s="87">
        <v>229</v>
      </c>
      <c r="K44" s="87">
        <v>150</v>
      </c>
      <c r="L44" s="87">
        <v>70</v>
      </c>
      <c r="M44" s="88">
        <v>3</v>
      </c>
    </row>
    <row r="45" spans="2:13" ht="27.75" customHeight="1">
      <c r="B45" s="1206"/>
      <c r="C45" s="1207"/>
      <c r="D45" s="85"/>
      <c r="E45" s="1212" t="s">
        <v>29</v>
      </c>
      <c r="F45" s="1212"/>
      <c r="G45" s="1212"/>
      <c r="H45" s="1213"/>
      <c r="I45" s="86">
        <v>46290</v>
      </c>
      <c r="J45" s="87">
        <v>44003</v>
      </c>
      <c r="K45" s="87">
        <v>40682</v>
      </c>
      <c r="L45" s="87">
        <v>42517</v>
      </c>
      <c r="M45" s="88">
        <v>75498</v>
      </c>
    </row>
    <row r="46" spans="2:13" ht="27.75" customHeight="1">
      <c r="B46" s="1206"/>
      <c r="C46" s="1207"/>
      <c r="D46" s="89"/>
      <c r="E46" s="1212" t="s">
        <v>30</v>
      </c>
      <c r="F46" s="1212"/>
      <c r="G46" s="1212"/>
      <c r="H46" s="1213"/>
      <c r="I46" s="86" t="s">
        <v>523</v>
      </c>
      <c r="J46" s="87" t="s">
        <v>523</v>
      </c>
      <c r="K46" s="87" t="s">
        <v>523</v>
      </c>
      <c r="L46" s="87" t="s">
        <v>523</v>
      </c>
      <c r="M46" s="88" t="s">
        <v>523</v>
      </c>
    </row>
    <row r="47" spans="2:13" ht="27.75" customHeight="1">
      <c r="B47" s="1206"/>
      <c r="C47" s="1207"/>
      <c r="D47" s="90"/>
      <c r="E47" s="1214" t="s">
        <v>31</v>
      </c>
      <c r="F47" s="1215"/>
      <c r="G47" s="1215"/>
      <c r="H47" s="1216"/>
      <c r="I47" s="86" t="s">
        <v>523</v>
      </c>
      <c r="J47" s="87" t="s">
        <v>523</v>
      </c>
      <c r="K47" s="87" t="s">
        <v>523</v>
      </c>
      <c r="L47" s="87" t="s">
        <v>523</v>
      </c>
      <c r="M47" s="88" t="s">
        <v>523</v>
      </c>
    </row>
    <row r="48" spans="2:13" ht="27.75" customHeight="1">
      <c r="B48" s="1206"/>
      <c r="C48" s="1207"/>
      <c r="D48" s="85"/>
      <c r="E48" s="1212" t="s">
        <v>32</v>
      </c>
      <c r="F48" s="1212"/>
      <c r="G48" s="1212"/>
      <c r="H48" s="1213"/>
      <c r="I48" s="86" t="s">
        <v>523</v>
      </c>
      <c r="J48" s="87" t="s">
        <v>523</v>
      </c>
      <c r="K48" s="87" t="s">
        <v>523</v>
      </c>
      <c r="L48" s="87" t="s">
        <v>523</v>
      </c>
      <c r="M48" s="88" t="s">
        <v>523</v>
      </c>
    </row>
    <row r="49" spans="2:13" ht="27.75" customHeight="1">
      <c r="B49" s="1208"/>
      <c r="C49" s="1209"/>
      <c r="D49" s="85"/>
      <c r="E49" s="1212" t="s">
        <v>33</v>
      </c>
      <c r="F49" s="1212"/>
      <c r="G49" s="1212"/>
      <c r="H49" s="1213"/>
      <c r="I49" s="86" t="s">
        <v>523</v>
      </c>
      <c r="J49" s="87" t="s">
        <v>523</v>
      </c>
      <c r="K49" s="87" t="s">
        <v>523</v>
      </c>
      <c r="L49" s="87" t="s">
        <v>523</v>
      </c>
      <c r="M49" s="88" t="s">
        <v>523</v>
      </c>
    </row>
    <row r="50" spans="2:13" ht="27.75" customHeight="1">
      <c r="B50" s="1217" t="s">
        <v>34</v>
      </c>
      <c r="C50" s="1218"/>
      <c r="D50" s="91"/>
      <c r="E50" s="1212" t="s">
        <v>35</v>
      </c>
      <c r="F50" s="1212"/>
      <c r="G50" s="1212"/>
      <c r="H50" s="1213"/>
      <c r="I50" s="86">
        <v>15435</v>
      </c>
      <c r="J50" s="87">
        <v>15128</v>
      </c>
      <c r="K50" s="87">
        <v>13385</v>
      </c>
      <c r="L50" s="87">
        <v>17386</v>
      </c>
      <c r="M50" s="88">
        <v>18732</v>
      </c>
    </row>
    <row r="51" spans="2:13" ht="27.75" customHeight="1">
      <c r="B51" s="1206"/>
      <c r="C51" s="1207"/>
      <c r="D51" s="85"/>
      <c r="E51" s="1212" t="s">
        <v>36</v>
      </c>
      <c r="F51" s="1212"/>
      <c r="G51" s="1212"/>
      <c r="H51" s="1213"/>
      <c r="I51" s="86">
        <v>27710</v>
      </c>
      <c r="J51" s="87">
        <v>28119</v>
      </c>
      <c r="K51" s="87">
        <v>28076</v>
      </c>
      <c r="L51" s="87">
        <v>31125</v>
      </c>
      <c r="M51" s="88">
        <v>32191</v>
      </c>
    </row>
    <row r="52" spans="2:13" ht="27.75" customHeight="1">
      <c r="B52" s="1208"/>
      <c r="C52" s="1209"/>
      <c r="D52" s="85"/>
      <c r="E52" s="1212" t="s">
        <v>37</v>
      </c>
      <c r="F52" s="1212"/>
      <c r="G52" s="1212"/>
      <c r="H52" s="1213"/>
      <c r="I52" s="86">
        <v>249404</v>
      </c>
      <c r="J52" s="87">
        <v>262084</v>
      </c>
      <c r="K52" s="87">
        <v>272313</v>
      </c>
      <c r="L52" s="87">
        <v>297204</v>
      </c>
      <c r="M52" s="88">
        <v>327057</v>
      </c>
    </row>
    <row r="53" spans="2:13" ht="27.75" customHeight="1" thickBot="1">
      <c r="B53" s="1219" t="s">
        <v>38</v>
      </c>
      <c r="C53" s="1220"/>
      <c r="D53" s="92"/>
      <c r="E53" s="1221" t="s">
        <v>39</v>
      </c>
      <c r="F53" s="1221"/>
      <c r="G53" s="1221"/>
      <c r="H53" s="1222"/>
      <c r="I53" s="93">
        <v>171463</v>
      </c>
      <c r="J53" s="94">
        <v>171262</v>
      </c>
      <c r="K53" s="94">
        <v>174718</v>
      </c>
      <c r="L53" s="94">
        <v>174704</v>
      </c>
      <c r="M53" s="95">
        <v>215831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n1uSmLgXdcnnLYH9l5M3xr919cCeXgAZXPAngcyDQzgZZsy0L+CVo04wXXkqsZINPY4BIfnlSvaXbqfupc6OQ==" saltValue="QQslitA7yb6+fEVQgmBj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 zoomScale="55" zoomScaleNormal="55" zoomScaleSheetLayoutView="100" workbookViewId="0">
      <selection activeCell="C58" sqref="C58:E58"/>
    </sheetView>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567</v>
      </c>
      <c r="G54" s="104" t="s">
        <v>568</v>
      </c>
      <c r="H54" s="105" t="s">
        <v>569</v>
      </c>
    </row>
    <row r="55" spans="2:8" ht="52.5" customHeight="1">
      <c r="B55" s="106"/>
      <c r="C55" s="1231" t="s">
        <v>42</v>
      </c>
      <c r="D55" s="1231"/>
      <c r="E55" s="1232"/>
      <c r="F55" s="107">
        <v>10075</v>
      </c>
      <c r="G55" s="107">
        <v>7090</v>
      </c>
      <c r="H55" s="108">
        <v>4775</v>
      </c>
    </row>
    <row r="56" spans="2:8" ht="52.5" customHeight="1">
      <c r="B56" s="109"/>
      <c r="C56" s="1233" t="s">
        <v>43</v>
      </c>
      <c r="D56" s="1233"/>
      <c r="E56" s="1234"/>
      <c r="F56" s="110">
        <v>687</v>
      </c>
      <c r="G56" s="110">
        <v>5387</v>
      </c>
      <c r="H56" s="111">
        <v>5387</v>
      </c>
    </row>
    <row r="57" spans="2:8" ht="53.25" customHeight="1">
      <c r="B57" s="109"/>
      <c r="C57" s="1235" t="s">
        <v>44</v>
      </c>
      <c r="D57" s="1235"/>
      <c r="E57" s="1236"/>
      <c r="F57" s="112">
        <v>2799</v>
      </c>
      <c r="G57" s="112">
        <v>4618</v>
      </c>
      <c r="H57" s="113">
        <v>8638</v>
      </c>
    </row>
    <row r="58" spans="2:8" ht="45.75" customHeight="1">
      <c r="B58" s="114"/>
      <c r="C58" s="1223" t="s">
        <v>606</v>
      </c>
      <c r="D58" s="1224"/>
      <c r="E58" s="1225"/>
      <c r="F58" s="115">
        <v>569</v>
      </c>
      <c r="G58" s="115">
        <v>2553</v>
      </c>
      <c r="H58" s="116">
        <v>3762</v>
      </c>
    </row>
    <row r="59" spans="2:8" ht="45.75" customHeight="1">
      <c r="B59" s="114"/>
      <c r="C59" s="1223" t="s">
        <v>607</v>
      </c>
      <c r="D59" s="1224"/>
      <c r="E59" s="1225"/>
      <c r="F59" s="115">
        <v>0</v>
      </c>
      <c r="G59" s="115">
        <v>0</v>
      </c>
      <c r="H59" s="116">
        <v>2783</v>
      </c>
    </row>
    <row r="60" spans="2:8" ht="45.75" customHeight="1">
      <c r="B60" s="114"/>
      <c r="C60" s="1223" t="s">
        <v>608</v>
      </c>
      <c r="D60" s="1224"/>
      <c r="E60" s="1225"/>
      <c r="F60" s="115">
        <v>603</v>
      </c>
      <c r="G60" s="115">
        <v>600</v>
      </c>
      <c r="H60" s="116">
        <v>596</v>
      </c>
    </row>
    <row r="61" spans="2:8" ht="45.75" customHeight="1">
      <c r="B61" s="114"/>
      <c r="C61" s="1223" t="s">
        <v>609</v>
      </c>
      <c r="D61" s="1224"/>
      <c r="E61" s="1225"/>
      <c r="F61" s="115">
        <v>602</v>
      </c>
      <c r="G61" s="115">
        <v>565</v>
      </c>
      <c r="H61" s="116">
        <v>559</v>
      </c>
    </row>
    <row r="62" spans="2:8" ht="45.75" customHeight="1" thickBot="1">
      <c r="B62" s="117"/>
      <c r="C62" s="1226" t="s">
        <v>610</v>
      </c>
      <c r="D62" s="1227"/>
      <c r="E62" s="1228"/>
      <c r="F62" s="118">
        <v>360</v>
      </c>
      <c r="G62" s="118">
        <v>361</v>
      </c>
      <c r="H62" s="119">
        <v>360</v>
      </c>
    </row>
    <row r="63" spans="2:8" ht="52.5" customHeight="1" thickBot="1">
      <c r="B63" s="120"/>
      <c r="C63" s="1229" t="s">
        <v>45</v>
      </c>
      <c r="D63" s="1229"/>
      <c r="E63" s="1230"/>
      <c r="F63" s="121">
        <v>13561</v>
      </c>
      <c r="G63" s="121">
        <v>17095</v>
      </c>
      <c r="H63" s="122">
        <v>18799</v>
      </c>
    </row>
    <row r="64" spans="2:8" ht="15" customHeight="1"/>
    <row r="65" ht="0" hidden="1" customHeight="1"/>
    <row r="66" ht="0" hidden="1" customHeight="1"/>
  </sheetData>
  <sheetProtection algorithmName="SHA-512" hashValue="U82yXTcBMR0q//GTuvHEYPcTDkH94kvP0MzUrmFw7wodxUtWOZhlG3E4z40bZsno7ocMlQTE9gTq5qMcRL5Low==" saltValue="/uzsxiud4octxTPNH+U0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9" zoomScaleNormal="100" zoomScaleSheetLayoutView="55" workbookViewId="0">
      <selection activeCell="CO71" sqref="CO71"/>
    </sheetView>
  </sheetViews>
  <sheetFormatPr defaultColWidth="0" defaultRowHeight="0" customHeight="1" zeroHeight="1"/>
  <cols>
    <col min="1" max="1" width="6.33203125" style="1237" customWidth="1"/>
    <col min="2" max="107" width="2.44140625" style="1237" customWidth="1"/>
    <col min="108" max="108" width="6.109375" style="1239" customWidth="1"/>
    <col min="109" max="109" width="5.88671875" style="1238" customWidth="1"/>
    <col min="110" max="110" width="19.109375" style="1237" hidden="1"/>
    <col min="111" max="115" width="12.6640625" style="1237" hidden="1"/>
    <col min="116" max="349" width="8.6640625" style="1237" hidden="1"/>
    <col min="350" max="355" width="14.88671875" style="1237" hidden="1"/>
    <col min="356" max="357" width="15.88671875" style="1237" hidden="1"/>
    <col min="358" max="363" width="16.109375" style="1237" hidden="1"/>
    <col min="364" max="364" width="6.109375" style="1237" hidden="1"/>
    <col min="365" max="365" width="3" style="1237" hidden="1"/>
    <col min="366" max="605" width="8.6640625" style="1237" hidden="1"/>
    <col min="606" max="611" width="14.88671875" style="1237" hidden="1"/>
    <col min="612" max="613" width="15.88671875" style="1237" hidden="1"/>
    <col min="614" max="619" width="16.109375" style="1237" hidden="1"/>
    <col min="620" max="620" width="6.109375" style="1237" hidden="1"/>
    <col min="621" max="621" width="3" style="1237" hidden="1"/>
    <col min="622" max="861" width="8.6640625" style="1237" hidden="1"/>
    <col min="862" max="867" width="14.88671875" style="1237" hidden="1"/>
    <col min="868" max="869" width="15.88671875" style="1237" hidden="1"/>
    <col min="870" max="875" width="16.109375" style="1237" hidden="1"/>
    <col min="876" max="876" width="6.109375" style="1237" hidden="1"/>
    <col min="877" max="877" width="3" style="1237" hidden="1"/>
    <col min="878" max="1117" width="8.6640625" style="1237" hidden="1"/>
    <col min="1118" max="1123" width="14.88671875" style="1237" hidden="1"/>
    <col min="1124" max="1125" width="15.88671875" style="1237" hidden="1"/>
    <col min="1126" max="1131" width="16.109375" style="1237" hidden="1"/>
    <col min="1132" max="1132" width="6.109375" style="1237" hidden="1"/>
    <col min="1133" max="1133" width="3" style="1237" hidden="1"/>
    <col min="1134" max="1373" width="8.6640625" style="1237" hidden="1"/>
    <col min="1374" max="1379" width="14.88671875" style="1237" hidden="1"/>
    <col min="1380" max="1381" width="15.88671875" style="1237" hidden="1"/>
    <col min="1382" max="1387" width="16.109375" style="1237" hidden="1"/>
    <col min="1388" max="1388" width="6.109375" style="1237" hidden="1"/>
    <col min="1389" max="1389" width="3" style="1237" hidden="1"/>
    <col min="1390" max="1629" width="8.6640625" style="1237" hidden="1"/>
    <col min="1630" max="1635" width="14.88671875" style="1237" hidden="1"/>
    <col min="1636" max="1637" width="15.88671875" style="1237" hidden="1"/>
    <col min="1638" max="1643" width="16.109375" style="1237" hidden="1"/>
    <col min="1644" max="1644" width="6.109375" style="1237" hidden="1"/>
    <col min="1645" max="1645" width="3" style="1237" hidden="1"/>
    <col min="1646" max="1885" width="8.6640625" style="1237" hidden="1"/>
    <col min="1886" max="1891" width="14.88671875" style="1237" hidden="1"/>
    <col min="1892" max="1893" width="15.88671875" style="1237" hidden="1"/>
    <col min="1894" max="1899" width="16.109375" style="1237" hidden="1"/>
    <col min="1900" max="1900" width="6.109375" style="1237" hidden="1"/>
    <col min="1901" max="1901" width="3" style="1237" hidden="1"/>
    <col min="1902" max="2141" width="8.6640625" style="1237" hidden="1"/>
    <col min="2142" max="2147" width="14.88671875" style="1237" hidden="1"/>
    <col min="2148" max="2149" width="15.88671875" style="1237" hidden="1"/>
    <col min="2150" max="2155" width="16.109375" style="1237" hidden="1"/>
    <col min="2156" max="2156" width="6.109375" style="1237" hidden="1"/>
    <col min="2157" max="2157" width="3" style="1237" hidden="1"/>
    <col min="2158" max="2397" width="8.6640625" style="1237" hidden="1"/>
    <col min="2398" max="2403" width="14.88671875" style="1237" hidden="1"/>
    <col min="2404" max="2405" width="15.88671875" style="1237" hidden="1"/>
    <col min="2406" max="2411" width="16.109375" style="1237" hidden="1"/>
    <col min="2412" max="2412" width="6.109375" style="1237" hidden="1"/>
    <col min="2413" max="2413" width="3" style="1237" hidden="1"/>
    <col min="2414" max="2653" width="8.6640625" style="1237" hidden="1"/>
    <col min="2654" max="2659" width="14.88671875" style="1237" hidden="1"/>
    <col min="2660" max="2661" width="15.88671875" style="1237" hidden="1"/>
    <col min="2662" max="2667" width="16.109375" style="1237" hidden="1"/>
    <col min="2668" max="2668" width="6.109375" style="1237" hidden="1"/>
    <col min="2669" max="2669" width="3" style="1237" hidden="1"/>
    <col min="2670" max="2909" width="8.6640625" style="1237" hidden="1"/>
    <col min="2910" max="2915" width="14.88671875" style="1237" hidden="1"/>
    <col min="2916" max="2917" width="15.88671875" style="1237" hidden="1"/>
    <col min="2918" max="2923" width="16.109375" style="1237" hidden="1"/>
    <col min="2924" max="2924" width="6.109375" style="1237" hidden="1"/>
    <col min="2925" max="2925" width="3" style="1237" hidden="1"/>
    <col min="2926" max="3165" width="8.6640625" style="1237" hidden="1"/>
    <col min="3166" max="3171" width="14.88671875" style="1237" hidden="1"/>
    <col min="3172" max="3173" width="15.88671875" style="1237" hidden="1"/>
    <col min="3174" max="3179" width="16.109375" style="1237" hidden="1"/>
    <col min="3180" max="3180" width="6.109375" style="1237" hidden="1"/>
    <col min="3181" max="3181" width="3" style="1237" hidden="1"/>
    <col min="3182" max="3421" width="8.6640625" style="1237" hidden="1"/>
    <col min="3422" max="3427" width="14.88671875" style="1237" hidden="1"/>
    <col min="3428" max="3429" width="15.88671875" style="1237" hidden="1"/>
    <col min="3430" max="3435" width="16.109375" style="1237" hidden="1"/>
    <col min="3436" max="3436" width="6.109375" style="1237" hidden="1"/>
    <col min="3437" max="3437" width="3" style="1237" hidden="1"/>
    <col min="3438" max="3677" width="8.6640625" style="1237" hidden="1"/>
    <col min="3678" max="3683" width="14.88671875" style="1237" hidden="1"/>
    <col min="3684" max="3685" width="15.88671875" style="1237" hidden="1"/>
    <col min="3686" max="3691" width="16.109375" style="1237" hidden="1"/>
    <col min="3692" max="3692" width="6.109375" style="1237" hidden="1"/>
    <col min="3693" max="3693" width="3" style="1237" hidden="1"/>
    <col min="3694" max="3933" width="8.6640625" style="1237" hidden="1"/>
    <col min="3934" max="3939" width="14.88671875" style="1237" hidden="1"/>
    <col min="3940" max="3941" width="15.88671875" style="1237" hidden="1"/>
    <col min="3942" max="3947" width="16.109375" style="1237" hidden="1"/>
    <col min="3948" max="3948" width="6.109375" style="1237" hidden="1"/>
    <col min="3949" max="3949" width="3" style="1237" hidden="1"/>
    <col min="3950" max="4189" width="8.6640625" style="1237" hidden="1"/>
    <col min="4190" max="4195" width="14.88671875" style="1237" hidden="1"/>
    <col min="4196" max="4197" width="15.88671875" style="1237" hidden="1"/>
    <col min="4198" max="4203" width="16.109375" style="1237" hidden="1"/>
    <col min="4204" max="4204" width="6.109375" style="1237" hidden="1"/>
    <col min="4205" max="4205" width="3" style="1237" hidden="1"/>
    <col min="4206" max="4445" width="8.6640625" style="1237" hidden="1"/>
    <col min="4446" max="4451" width="14.88671875" style="1237" hidden="1"/>
    <col min="4452" max="4453" width="15.88671875" style="1237" hidden="1"/>
    <col min="4454" max="4459" width="16.109375" style="1237" hidden="1"/>
    <col min="4460" max="4460" width="6.109375" style="1237" hidden="1"/>
    <col min="4461" max="4461" width="3" style="1237" hidden="1"/>
    <col min="4462" max="4701" width="8.6640625" style="1237" hidden="1"/>
    <col min="4702" max="4707" width="14.88671875" style="1237" hidden="1"/>
    <col min="4708" max="4709" width="15.88671875" style="1237" hidden="1"/>
    <col min="4710" max="4715" width="16.109375" style="1237" hidden="1"/>
    <col min="4716" max="4716" width="6.109375" style="1237" hidden="1"/>
    <col min="4717" max="4717" width="3" style="1237" hidden="1"/>
    <col min="4718" max="4957" width="8.6640625" style="1237" hidden="1"/>
    <col min="4958" max="4963" width="14.88671875" style="1237" hidden="1"/>
    <col min="4964" max="4965" width="15.88671875" style="1237" hidden="1"/>
    <col min="4966" max="4971" width="16.109375" style="1237" hidden="1"/>
    <col min="4972" max="4972" width="6.109375" style="1237" hidden="1"/>
    <col min="4973" max="4973" width="3" style="1237" hidden="1"/>
    <col min="4974" max="5213" width="8.6640625" style="1237" hidden="1"/>
    <col min="5214" max="5219" width="14.88671875" style="1237" hidden="1"/>
    <col min="5220" max="5221" width="15.88671875" style="1237" hidden="1"/>
    <col min="5222" max="5227" width="16.109375" style="1237" hidden="1"/>
    <col min="5228" max="5228" width="6.109375" style="1237" hidden="1"/>
    <col min="5229" max="5229" width="3" style="1237" hidden="1"/>
    <col min="5230" max="5469" width="8.6640625" style="1237" hidden="1"/>
    <col min="5470" max="5475" width="14.88671875" style="1237" hidden="1"/>
    <col min="5476" max="5477" width="15.88671875" style="1237" hidden="1"/>
    <col min="5478" max="5483" width="16.109375" style="1237" hidden="1"/>
    <col min="5484" max="5484" width="6.109375" style="1237" hidden="1"/>
    <col min="5485" max="5485" width="3" style="1237" hidden="1"/>
    <col min="5486" max="5725" width="8.6640625" style="1237" hidden="1"/>
    <col min="5726" max="5731" width="14.88671875" style="1237" hidden="1"/>
    <col min="5732" max="5733" width="15.88671875" style="1237" hidden="1"/>
    <col min="5734" max="5739" width="16.109375" style="1237" hidden="1"/>
    <col min="5740" max="5740" width="6.109375" style="1237" hidden="1"/>
    <col min="5741" max="5741" width="3" style="1237" hidden="1"/>
    <col min="5742" max="5981" width="8.6640625" style="1237" hidden="1"/>
    <col min="5982" max="5987" width="14.88671875" style="1237" hidden="1"/>
    <col min="5988" max="5989" width="15.88671875" style="1237" hidden="1"/>
    <col min="5990" max="5995" width="16.109375" style="1237" hidden="1"/>
    <col min="5996" max="5996" width="6.109375" style="1237" hidden="1"/>
    <col min="5997" max="5997" width="3" style="1237" hidden="1"/>
    <col min="5998" max="6237" width="8.6640625" style="1237" hidden="1"/>
    <col min="6238" max="6243" width="14.88671875" style="1237" hidden="1"/>
    <col min="6244" max="6245" width="15.88671875" style="1237" hidden="1"/>
    <col min="6246" max="6251" width="16.109375" style="1237" hidden="1"/>
    <col min="6252" max="6252" width="6.109375" style="1237" hidden="1"/>
    <col min="6253" max="6253" width="3" style="1237" hidden="1"/>
    <col min="6254" max="6493" width="8.6640625" style="1237" hidden="1"/>
    <col min="6494" max="6499" width="14.88671875" style="1237" hidden="1"/>
    <col min="6500" max="6501" width="15.88671875" style="1237" hidden="1"/>
    <col min="6502" max="6507" width="16.109375" style="1237" hidden="1"/>
    <col min="6508" max="6508" width="6.109375" style="1237" hidden="1"/>
    <col min="6509" max="6509" width="3" style="1237" hidden="1"/>
    <col min="6510" max="6749" width="8.6640625" style="1237" hidden="1"/>
    <col min="6750" max="6755" width="14.88671875" style="1237" hidden="1"/>
    <col min="6756" max="6757" width="15.88671875" style="1237" hidden="1"/>
    <col min="6758" max="6763" width="16.109375" style="1237" hidden="1"/>
    <col min="6764" max="6764" width="6.109375" style="1237" hidden="1"/>
    <col min="6765" max="6765" width="3" style="1237" hidden="1"/>
    <col min="6766" max="7005" width="8.6640625" style="1237" hidden="1"/>
    <col min="7006" max="7011" width="14.88671875" style="1237" hidden="1"/>
    <col min="7012" max="7013" width="15.88671875" style="1237" hidden="1"/>
    <col min="7014" max="7019" width="16.109375" style="1237" hidden="1"/>
    <col min="7020" max="7020" width="6.109375" style="1237" hidden="1"/>
    <col min="7021" max="7021" width="3" style="1237" hidden="1"/>
    <col min="7022" max="7261" width="8.6640625" style="1237" hidden="1"/>
    <col min="7262" max="7267" width="14.88671875" style="1237" hidden="1"/>
    <col min="7268" max="7269" width="15.88671875" style="1237" hidden="1"/>
    <col min="7270" max="7275" width="16.109375" style="1237" hidden="1"/>
    <col min="7276" max="7276" width="6.109375" style="1237" hidden="1"/>
    <col min="7277" max="7277" width="3" style="1237" hidden="1"/>
    <col min="7278" max="7517" width="8.6640625" style="1237" hidden="1"/>
    <col min="7518" max="7523" width="14.88671875" style="1237" hidden="1"/>
    <col min="7524" max="7525" width="15.88671875" style="1237" hidden="1"/>
    <col min="7526" max="7531" width="16.109375" style="1237" hidden="1"/>
    <col min="7532" max="7532" width="6.109375" style="1237" hidden="1"/>
    <col min="7533" max="7533" width="3" style="1237" hidden="1"/>
    <col min="7534" max="7773" width="8.6640625" style="1237" hidden="1"/>
    <col min="7774" max="7779" width="14.88671875" style="1237" hidden="1"/>
    <col min="7780" max="7781" width="15.88671875" style="1237" hidden="1"/>
    <col min="7782" max="7787" width="16.109375" style="1237" hidden="1"/>
    <col min="7788" max="7788" width="6.109375" style="1237" hidden="1"/>
    <col min="7789" max="7789" width="3" style="1237" hidden="1"/>
    <col min="7790" max="8029" width="8.6640625" style="1237" hidden="1"/>
    <col min="8030" max="8035" width="14.88671875" style="1237" hidden="1"/>
    <col min="8036" max="8037" width="15.88671875" style="1237" hidden="1"/>
    <col min="8038" max="8043" width="16.109375" style="1237" hidden="1"/>
    <col min="8044" max="8044" width="6.109375" style="1237" hidden="1"/>
    <col min="8045" max="8045" width="3" style="1237" hidden="1"/>
    <col min="8046" max="8285" width="8.6640625" style="1237" hidden="1"/>
    <col min="8286" max="8291" width="14.88671875" style="1237" hidden="1"/>
    <col min="8292" max="8293" width="15.88671875" style="1237" hidden="1"/>
    <col min="8294" max="8299" width="16.109375" style="1237" hidden="1"/>
    <col min="8300" max="8300" width="6.109375" style="1237" hidden="1"/>
    <col min="8301" max="8301" width="3" style="1237" hidden="1"/>
    <col min="8302" max="8541" width="8.6640625" style="1237" hidden="1"/>
    <col min="8542" max="8547" width="14.88671875" style="1237" hidden="1"/>
    <col min="8548" max="8549" width="15.88671875" style="1237" hidden="1"/>
    <col min="8550" max="8555" width="16.109375" style="1237" hidden="1"/>
    <col min="8556" max="8556" width="6.109375" style="1237" hidden="1"/>
    <col min="8557" max="8557" width="3" style="1237" hidden="1"/>
    <col min="8558" max="8797" width="8.6640625" style="1237" hidden="1"/>
    <col min="8798" max="8803" width="14.88671875" style="1237" hidden="1"/>
    <col min="8804" max="8805" width="15.88671875" style="1237" hidden="1"/>
    <col min="8806" max="8811" width="16.109375" style="1237" hidden="1"/>
    <col min="8812" max="8812" width="6.109375" style="1237" hidden="1"/>
    <col min="8813" max="8813" width="3" style="1237" hidden="1"/>
    <col min="8814" max="9053" width="8.6640625" style="1237" hidden="1"/>
    <col min="9054" max="9059" width="14.88671875" style="1237" hidden="1"/>
    <col min="9060" max="9061" width="15.88671875" style="1237" hidden="1"/>
    <col min="9062" max="9067" width="16.109375" style="1237" hidden="1"/>
    <col min="9068" max="9068" width="6.109375" style="1237" hidden="1"/>
    <col min="9069" max="9069" width="3" style="1237" hidden="1"/>
    <col min="9070" max="9309" width="8.6640625" style="1237" hidden="1"/>
    <col min="9310" max="9315" width="14.88671875" style="1237" hidden="1"/>
    <col min="9316" max="9317" width="15.88671875" style="1237" hidden="1"/>
    <col min="9318" max="9323" width="16.109375" style="1237" hidden="1"/>
    <col min="9324" max="9324" width="6.109375" style="1237" hidden="1"/>
    <col min="9325" max="9325" width="3" style="1237" hidden="1"/>
    <col min="9326" max="9565" width="8.6640625" style="1237" hidden="1"/>
    <col min="9566" max="9571" width="14.88671875" style="1237" hidden="1"/>
    <col min="9572" max="9573" width="15.88671875" style="1237" hidden="1"/>
    <col min="9574" max="9579" width="16.109375" style="1237" hidden="1"/>
    <col min="9580" max="9580" width="6.109375" style="1237" hidden="1"/>
    <col min="9581" max="9581" width="3" style="1237" hidden="1"/>
    <col min="9582" max="9821" width="8.6640625" style="1237" hidden="1"/>
    <col min="9822" max="9827" width="14.88671875" style="1237" hidden="1"/>
    <col min="9828" max="9829" width="15.88671875" style="1237" hidden="1"/>
    <col min="9830" max="9835" width="16.109375" style="1237" hidden="1"/>
    <col min="9836" max="9836" width="6.109375" style="1237" hidden="1"/>
    <col min="9837" max="9837" width="3" style="1237" hidden="1"/>
    <col min="9838" max="10077" width="8.6640625" style="1237" hidden="1"/>
    <col min="10078" max="10083" width="14.88671875" style="1237" hidden="1"/>
    <col min="10084" max="10085" width="15.88671875" style="1237" hidden="1"/>
    <col min="10086" max="10091" width="16.109375" style="1237" hidden="1"/>
    <col min="10092" max="10092" width="6.109375" style="1237" hidden="1"/>
    <col min="10093" max="10093" width="3" style="1237" hidden="1"/>
    <col min="10094" max="10333" width="8.6640625" style="1237" hidden="1"/>
    <col min="10334" max="10339" width="14.88671875" style="1237" hidden="1"/>
    <col min="10340" max="10341" width="15.88671875" style="1237" hidden="1"/>
    <col min="10342" max="10347" width="16.109375" style="1237" hidden="1"/>
    <col min="10348" max="10348" width="6.109375" style="1237" hidden="1"/>
    <col min="10349" max="10349" width="3" style="1237" hidden="1"/>
    <col min="10350" max="10589" width="8.6640625" style="1237" hidden="1"/>
    <col min="10590" max="10595" width="14.88671875" style="1237" hidden="1"/>
    <col min="10596" max="10597" width="15.88671875" style="1237" hidden="1"/>
    <col min="10598" max="10603" width="16.109375" style="1237" hidden="1"/>
    <col min="10604" max="10604" width="6.109375" style="1237" hidden="1"/>
    <col min="10605" max="10605" width="3" style="1237" hidden="1"/>
    <col min="10606" max="10845" width="8.6640625" style="1237" hidden="1"/>
    <col min="10846" max="10851" width="14.88671875" style="1237" hidden="1"/>
    <col min="10852" max="10853" width="15.88671875" style="1237" hidden="1"/>
    <col min="10854" max="10859" width="16.109375" style="1237" hidden="1"/>
    <col min="10860" max="10860" width="6.109375" style="1237" hidden="1"/>
    <col min="10861" max="10861" width="3" style="1237" hidden="1"/>
    <col min="10862" max="11101" width="8.6640625" style="1237" hidden="1"/>
    <col min="11102" max="11107" width="14.88671875" style="1237" hidden="1"/>
    <col min="11108" max="11109" width="15.88671875" style="1237" hidden="1"/>
    <col min="11110" max="11115" width="16.109375" style="1237" hidden="1"/>
    <col min="11116" max="11116" width="6.109375" style="1237" hidden="1"/>
    <col min="11117" max="11117" width="3" style="1237" hidden="1"/>
    <col min="11118" max="11357" width="8.6640625" style="1237" hidden="1"/>
    <col min="11358" max="11363" width="14.88671875" style="1237" hidden="1"/>
    <col min="11364" max="11365" width="15.88671875" style="1237" hidden="1"/>
    <col min="11366" max="11371" width="16.109375" style="1237" hidden="1"/>
    <col min="11372" max="11372" width="6.109375" style="1237" hidden="1"/>
    <col min="11373" max="11373" width="3" style="1237" hidden="1"/>
    <col min="11374" max="11613" width="8.6640625" style="1237" hidden="1"/>
    <col min="11614" max="11619" width="14.88671875" style="1237" hidden="1"/>
    <col min="11620" max="11621" width="15.88671875" style="1237" hidden="1"/>
    <col min="11622" max="11627" width="16.109375" style="1237" hidden="1"/>
    <col min="11628" max="11628" width="6.109375" style="1237" hidden="1"/>
    <col min="11629" max="11629" width="3" style="1237" hidden="1"/>
    <col min="11630" max="11869" width="8.6640625" style="1237" hidden="1"/>
    <col min="11870" max="11875" width="14.88671875" style="1237" hidden="1"/>
    <col min="11876" max="11877" width="15.88671875" style="1237" hidden="1"/>
    <col min="11878" max="11883" width="16.109375" style="1237" hidden="1"/>
    <col min="11884" max="11884" width="6.109375" style="1237" hidden="1"/>
    <col min="11885" max="11885" width="3" style="1237" hidden="1"/>
    <col min="11886" max="12125" width="8.6640625" style="1237" hidden="1"/>
    <col min="12126" max="12131" width="14.88671875" style="1237" hidden="1"/>
    <col min="12132" max="12133" width="15.88671875" style="1237" hidden="1"/>
    <col min="12134" max="12139" width="16.109375" style="1237" hidden="1"/>
    <col min="12140" max="12140" width="6.109375" style="1237" hidden="1"/>
    <col min="12141" max="12141" width="3" style="1237" hidden="1"/>
    <col min="12142" max="12381" width="8.6640625" style="1237" hidden="1"/>
    <col min="12382" max="12387" width="14.88671875" style="1237" hidden="1"/>
    <col min="12388" max="12389" width="15.88671875" style="1237" hidden="1"/>
    <col min="12390" max="12395" width="16.109375" style="1237" hidden="1"/>
    <col min="12396" max="12396" width="6.109375" style="1237" hidden="1"/>
    <col min="12397" max="12397" width="3" style="1237" hidden="1"/>
    <col min="12398" max="12637" width="8.6640625" style="1237" hidden="1"/>
    <col min="12638" max="12643" width="14.88671875" style="1237" hidden="1"/>
    <col min="12644" max="12645" width="15.88671875" style="1237" hidden="1"/>
    <col min="12646" max="12651" width="16.109375" style="1237" hidden="1"/>
    <col min="12652" max="12652" width="6.109375" style="1237" hidden="1"/>
    <col min="12653" max="12653" width="3" style="1237" hidden="1"/>
    <col min="12654" max="12893" width="8.6640625" style="1237" hidden="1"/>
    <col min="12894" max="12899" width="14.88671875" style="1237" hidden="1"/>
    <col min="12900" max="12901" width="15.88671875" style="1237" hidden="1"/>
    <col min="12902" max="12907" width="16.109375" style="1237" hidden="1"/>
    <col min="12908" max="12908" width="6.109375" style="1237" hidden="1"/>
    <col min="12909" max="12909" width="3" style="1237" hidden="1"/>
    <col min="12910" max="13149" width="8.6640625" style="1237" hidden="1"/>
    <col min="13150" max="13155" width="14.88671875" style="1237" hidden="1"/>
    <col min="13156" max="13157" width="15.88671875" style="1237" hidden="1"/>
    <col min="13158" max="13163" width="16.109375" style="1237" hidden="1"/>
    <col min="13164" max="13164" width="6.109375" style="1237" hidden="1"/>
    <col min="13165" max="13165" width="3" style="1237" hidden="1"/>
    <col min="13166" max="13405" width="8.6640625" style="1237" hidden="1"/>
    <col min="13406" max="13411" width="14.88671875" style="1237" hidden="1"/>
    <col min="13412" max="13413" width="15.88671875" style="1237" hidden="1"/>
    <col min="13414" max="13419" width="16.109375" style="1237" hidden="1"/>
    <col min="13420" max="13420" width="6.109375" style="1237" hidden="1"/>
    <col min="13421" max="13421" width="3" style="1237" hidden="1"/>
    <col min="13422" max="13661" width="8.6640625" style="1237" hidden="1"/>
    <col min="13662" max="13667" width="14.88671875" style="1237" hidden="1"/>
    <col min="13668" max="13669" width="15.88671875" style="1237" hidden="1"/>
    <col min="13670" max="13675" width="16.109375" style="1237" hidden="1"/>
    <col min="13676" max="13676" width="6.109375" style="1237" hidden="1"/>
    <col min="13677" max="13677" width="3" style="1237" hidden="1"/>
    <col min="13678" max="13917" width="8.6640625" style="1237" hidden="1"/>
    <col min="13918" max="13923" width="14.88671875" style="1237" hidden="1"/>
    <col min="13924" max="13925" width="15.88671875" style="1237" hidden="1"/>
    <col min="13926" max="13931" width="16.109375" style="1237" hidden="1"/>
    <col min="13932" max="13932" width="6.109375" style="1237" hidden="1"/>
    <col min="13933" max="13933" width="3" style="1237" hidden="1"/>
    <col min="13934" max="14173" width="8.6640625" style="1237" hidden="1"/>
    <col min="14174" max="14179" width="14.88671875" style="1237" hidden="1"/>
    <col min="14180" max="14181" width="15.88671875" style="1237" hidden="1"/>
    <col min="14182" max="14187" width="16.109375" style="1237" hidden="1"/>
    <col min="14188" max="14188" width="6.109375" style="1237" hidden="1"/>
    <col min="14189" max="14189" width="3" style="1237" hidden="1"/>
    <col min="14190" max="14429" width="8.6640625" style="1237" hidden="1"/>
    <col min="14430" max="14435" width="14.88671875" style="1237" hidden="1"/>
    <col min="14436" max="14437" width="15.88671875" style="1237" hidden="1"/>
    <col min="14438" max="14443" width="16.109375" style="1237" hidden="1"/>
    <col min="14444" max="14444" width="6.109375" style="1237" hidden="1"/>
    <col min="14445" max="14445" width="3" style="1237" hidden="1"/>
    <col min="14446" max="14685" width="8.6640625" style="1237" hidden="1"/>
    <col min="14686" max="14691" width="14.88671875" style="1237" hidden="1"/>
    <col min="14692" max="14693" width="15.88671875" style="1237" hidden="1"/>
    <col min="14694" max="14699" width="16.109375" style="1237" hidden="1"/>
    <col min="14700" max="14700" width="6.109375" style="1237" hidden="1"/>
    <col min="14701" max="14701" width="3" style="1237" hidden="1"/>
    <col min="14702" max="14941" width="8.6640625" style="1237" hidden="1"/>
    <col min="14942" max="14947" width="14.88671875" style="1237" hidden="1"/>
    <col min="14948" max="14949" width="15.88671875" style="1237" hidden="1"/>
    <col min="14950" max="14955" width="16.109375" style="1237" hidden="1"/>
    <col min="14956" max="14956" width="6.109375" style="1237" hidden="1"/>
    <col min="14957" max="14957" width="3" style="1237" hidden="1"/>
    <col min="14958" max="15197" width="8.6640625" style="1237" hidden="1"/>
    <col min="15198" max="15203" width="14.88671875" style="1237" hidden="1"/>
    <col min="15204" max="15205" width="15.88671875" style="1237" hidden="1"/>
    <col min="15206" max="15211" width="16.109375" style="1237" hidden="1"/>
    <col min="15212" max="15212" width="6.109375" style="1237" hidden="1"/>
    <col min="15213" max="15213" width="3" style="1237" hidden="1"/>
    <col min="15214" max="15453" width="8.6640625" style="1237" hidden="1"/>
    <col min="15454" max="15459" width="14.88671875" style="1237" hidden="1"/>
    <col min="15460" max="15461" width="15.88671875" style="1237" hidden="1"/>
    <col min="15462" max="15467" width="16.109375" style="1237" hidden="1"/>
    <col min="15468" max="15468" width="6.109375" style="1237" hidden="1"/>
    <col min="15469" max="15469" width="3" style="1237" hidden="1"/>
    <col min="15470" max="15709" width="8.6640625" style="1237" hidden="1"/>
    <col min="15710" max="15715" width="14.88671875" style="1237" hidden="1"/>
    <col min="15716" max="15717" width="15.88671875" style="1237" hidden="1"/>
    <col min="15718" max="15723" width="16.109375" style="1237" hidden="1"/>
    <col min="15724" max="15724" width="6.109375" style="1237" hidden="1"/>
    <col min="15725" max="15725" width="3" style="1237" hidden="1"/>
    <col min="15726" max="15965" width="8.6640625" style="1237" hidden="1"/>
    <col min="15966" max="15971" width="14.88671875" style="1237" hidden="1"/>
    <col min="15972" max="15973" width="15.88671875" style="1237" hidden="1"/>
    <col min="15974" max="15979" width="16.109375" style="1237" hidden="1"/>
    <col min="15980" max="15980" width="6.109375" style="1237" hidden="1"/>
    <col min="15981" max="15981" width="3" style="1237" hidden="1"/>
    <col min="15982" max="16221" width="8.6640625" style="1237" hidden="1"/>
    <col min="16222" max="16227" width="14.88671875" style="1237" hidden="1"/>
    <col min="16228" max="16229" width="15.88671875" style="1237" hidden="1"/>
    <col min="16230" max="16235" width="16.109375" style="1237" hidden="1"/>
    <col min="16236" max="16236" width="6.109375" style="1237" hidden="1"/>
    <col min="16237" max="16237" width="3" style="1237" hidden="1"/>
    <col min="16238" max="16384" width="8.6640625" style="1237" hidden="1"/>
  </cols>
  <sheetData>
    <row r="1" spans="1:143" ht="42.75" customHeight="1">
      <c r="A1" s="1297"/>
      <c r="B1" s="1296"/>
      <c r="DD1" s="1237"/>
      <c r="DE1" s="1237"/>
    </row>
    <row r="2" spans="1:143" ht="25.5" customHeight="1">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2">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2">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2">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2">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2">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2">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2">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622</v>
      </c>
    </row>
    <row r="11" spans="1:143" s="270" customFormat="1" ht="13.2">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622</v>
      </c>
    </row>
    <row r="13" spans="1:143" s="270" customFormat="1" ht="13.2">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2">
      <c r="DD19" s="1237"/>
      <c r="DE19" s="1237"/>
    </row>
    <row r="20" spans="1:351" ht="13.2">
      <c r="DD20" s="1237"/>
      <c r="DE20" s="1237"/>
    </row>
    <row r="21" spans="1:351" ht="16.2">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6.2">
      <c r="B22" s="1238"/>
      <c r="MM22" s="1292"/>
    </row>
    <row r="23" spans="1:351" ht="13.2">
      <c r="B23" s="1238"/>
    </row>
    <row r="24" spans="1:351" ht="13.2">
      <c r="B24" s="1238"/>
    </row>
    <row r="25" spans="1:351" ht="13.2">
      <c r="B25" s="1238"/>
    </row>
    <row r="26" spans="1:351" ht="13.2">
      <c r="B26" s="1238"/>
    </row>
    <row r="27" spans="1:351" ht="13.2">
      <c r="B27" s="1238"/>
    </row>
    <row r="28" spans="1:351" ht="13.2">
      <c r="B28" s="1238"/>
    </row>
    <row r="29" spans="1:351" ht="13.2">
      <c r="B29" s="1238"/>
    </row>
    <row r="30" spans="1:351" ht="13.2">
      <c r="B30" s="1238"/>
    </row>
    <row r="31" spans="1:351" ht="13.2">
      <c r="B31" s="1238"/>
    </row>
    <row r="32" spans="1:351" ht="13.2">
      <c r="B32" s="1238"/>
    </row>
    <row r="33" spans="2:109" ht="13.2">
      <c r="B33" s="1238"/>
    </row>
    <row r="34" spans="2:109" ht="13.2">
      <c r="B34" s="1238"/>
    </row>
    <row r="35" spans="2:109" ht="13.2">
      <c r="B35" s="1238"/>
    </row>
    <row r="36" spans="2:109" ht="13.2">
      <c r="B36" s="1238"/>
    </row>
    <row r="37" spans="2:109" ht="13.2">
      <c r="B37" s="1238"/>
    </row>
    <row r="38" spans="2:109" ht="13.2">
      <c r="B38" s="1238"/>
    </row>
    <row r="39" spans="2:109" ht="13.2">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2">
      <c r="B40" s="1279"/>
      <c r="DD40" s="1279"/>
      <c r="DE40" s="1237"/>
    </row>
    <row r="41" spans="2:109" ht="16.2">
      <c r="B41" s="1291" t="s">
        <v>621</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2">
      <c r="B42" s="1238"/>
      <c r="G42" s="1275"/>
      <c r="I42" s="1274"/>
      <c r="J42" s="1274"/>
      <c r="K42" s="1274"/>
      <c r="AM42" s="1275"/>
      <c r="AN42" s="1275" t="s">
        <v>617</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c r="B43" s="1238"/>
      <c r="AN43" s="1273" t="s">
        <v>620</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2">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2">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2">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2">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2">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2">
      <c r="B49" s="1238"/>
      <c r="AN49" s="1237" t="s">
        <v>615</v>
      </c>
    </row>
    <row r="50" spans="1:109" ht="13.2">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565</v>
      </c>
      <c r="BQ50" s="1247"/>
      <c r="BR50" s="1247"/>
      <c r="BS50" s="1247"/>
      <c r="BT50" s="1247"/>
      <c r="BU50" s="1247"/>
      <c r="BV50" s="1247"/>
      <c r="BW50" s="1247"/>
      <c r="BX50" s="1247" t="s">
        <v>566</v>
      </c>
      <c r="BY50" s="1247"/>
      <c r="BZ50" s="1247"/>
      <c r="CA50" s="1247"/>
      <c r="CB50" s="1247"/>
      <c r="CC50" s="1247"/>
      <c r="CD50" s="1247"/>
      <c r="CE50" s="1247"/>
      <c r="CF50" s="1247" t="s">
        <v>567</v>
      </c>
      <c r="CG50" s="1247"/>
      <c r="CH50" s="1247"/>
      <c r="CI50" s="1247"/>
      <c r="CJ50" s="1247"/>
      <c r="CK50" s="1247"/>
      <c r="CL50" s="1247"/>
      <c r="CM50" s="1247"/>
      <c r="CN50" s="1247" t="s">
        <v>568</v>
      </c>
      <c r="CO50" s="1247"/>
      <c r="CP50" s="1247"/>
      <c r="CQ50" s="1247"/>
      <c r="CR50" s="1247"/>
      <c r="CS50" s="1247"/>
      <c r="CT50" s="1247"/>
      <c r="CU50" s="1247"/>
      <c r="CV50" s="1247" t="s">
        <v>569</v>
      </c>
      <c r="CW50" s="1247"/>
      <c r="CX50" s="1247"/>
      <c r="CY50" s="1247"/>
      <c r="CZ50" s="1247"/>
      <c r="DA50" s="1247"/>
      <c r="DB50" s="1247"/>
      <c r="DC50" s="1247"/>
    </row>
    <row r="51" spans="1:109" ht="13.5" customHeight="1">
      <c r="B51" s="1238"/>
      <c r="G51" s="1254"/>
      <c r="H51" s="1254"/>
      <c r="I51" s="1288"/>
      <c r="J51" s="1288"/>
      <c r="K51" s="1253"/>
      <c r="L51" s="1253"/>
      <c r="M51" s="1253"/>
      <c r="N51" s="1253"/>
      <c r="AM51" s="1252"/>
      <c r="AN51" s="1246" t="s">
        <v>614</v>
      </c>
      <c r="AO51" s="1246"/>
      <c r="AP51" s="1246"/>
      <c r="AQ51" s="1246"/>
      <c r="AR51" s="1246"/>
      <c r="AS51" s="1246"/>
      <c r="AT51" s="1246"/>
      <c r="AU51" s="1246"/>
      <c r="AV51" s="1246"/>
      <c r="AW51" s="1246"/>
      <c r="AX51" s="1246"/>
      <c r="AY51" s="1246"/>
      <c r="AZ51" s="1246"/>
      <c r="BA51" s="1246"/>
      <c r="BB51" s="1246" t="s">
        <v>612</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v>125.5</v>
      </c>
      <c r="CG51" s="1245"/>
      <c r="CH51" s="1245"/>
      <c r="CI51" s="1245"/>
      <c r="CJ51" s="1245"/>
      <c r="CK51" s="1245"/>
      <c r="CL51" s="1245"/>
      <c r="CM51" s="1245"/>
      <c r="CN51" s="1245">
        <v>124</v>
      </c>
      <c r="CO51" s="1245"/>
      <c r="CP51" s="1245"/>
      <c r="CQ51" s="1245"/>
      <c r="CR51" s="1245"/>
      <c r="CS51" s="1245"/>
      <c r="CT51" s="1245"/>
      <c r="CU51" s="1245"/>
      <c r="CV51" s="1245">
        <v>127.8</v>
      </c>
      <c r="CW51" s="1245"/>
      <c r="CX51" s="1245"/>
      <c r="CY51" s="1245"/>
      <c r="CZ51" s="1245"/>
      <c r="DA51" s="1245"/>
      <c r="DB51" s="1245"/>
      <c r="DC51" s="1245"/>
    </row>
    <row r="52" spans="1:109" ht="13.2">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2">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619</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56.4</v>
      </c>
      <c r="CG53" s="1245"/>
      <c r="CH53" s="1245"/>
      <c r="CI53" s="1245"/>
      <c r="CJ53" s="1245"/>
      <c r="CK53" s="1245"/>
      <c r="CL53" s="1245"/>
      <c r="CM53" s="1245"/>
      <c r="CN53" s="1245">
        <v>56.8</v>
      </c>
      <c r="CO53" s="1245"/>
      <c r="CP53" s="1245"/>
      <c r="CQ53" s="1245"/>
      <c r="CR53" s="1245"/>
      <c r="CS53" s="1245"/>
      <c r="CT53" s="1245"/>
      <c r="CU53" s="1245"/>
      <c r="CV53" s="1245">
        <v>59.9</v>
      </c>
      <c r="CW53" s="1245"/>
      <c r="CX53" s="1245"/>
      <c r="CY53" s="1245"/>
      <c r="CZ53" s="1245"/>
      <c r="DA53" s="1245"/>
      <c r="DB53" s="1245"/>
      <c r="DC53" s="1245"/>
    </row>
    <row r="54" spans="1:109" ht="13.2">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2">
      <c r="A55" s="1274"/>
      <c r="B55" s="1238"/>
      <c r="G55" s="1250"/>
      <c r="H55" s="1250"/>
      <c r="I55" s="1250"/>
      <c r="J55" s="1250"/>
      <c r="K55" s="1253"/>
      <c r="L55" s="1253"/>
      <c r="M55" s="1253"/>
      <c r="N55" s="1253"/>
      <c r="AN55" s="1247" t="s">
        <v>613</v>
      </c>
      <c r="AO55" s="1247"/>
      <c r="AP55" s="1247"/>
      <c r="AQ55" s="1247"/>
      <c r="AR55" s="1247"/>
      <c r="AS55" s="1247"/>
      <c r="AT55" s="1247"/>
      <c r="AU55" s="1247"/>
      <c r="AV55" s="1247"/>
      <c r="AW55" s="1247"/>
      <c r="AX55" s="1247"/>
      <c r="AY55" s="1247"/>
      <c r="AZ55" s="1247"/>
      <c r="BA55" s="1247"/>
      <c r="BB55" s="1246" t="s">
        <v>612</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124.2</v>
      </c>
      <c r="CG55" s="1245"/>
      <c r="CH55" s="1245"/>
      <c r="CI55" s="1245"/>
      <c r="CJ55" s="1245"/>
      <c r="CK55" s="1245"/>
      <c r="CL55" s="1245"/>
      <c r="CM55" s="1245"/>
      <c r="CN55" s="1245">
        <v>115.7</v>
      </c>
      <c r="CO55" s="1245"/>
      <c r="CP55" s="1245"/>
      <c r="CQ55" s="1245"/>
      <c r="CR55" s="1245"/>
      <c r="CS55" s="1245"/>
      <c r="CT55" s="1245"/>
      <c r="CU55" s="1245"/>
      <c r="CV55" s="1245">
        <v>106</v>
      </c>
      <c r="CW55" s="1245"/>
      <c r="CX55" s="1245"/>
      <c r="CY55" s="1245"/>
      <c r="CZ55" s="1245"/>
      <c r="DA55" s="1245"/>
      <c r="DB55" s="1245"/>
      <c r="DC55" s="1245"/>
    </row>
    <row r="56" spans="1:109" ht="13.2">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2">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619</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59.4</v>
      </c>
      <c r="CG57" s="1245"/>
      <c r="CH57" s="1245"/>
      <c r="CI57" s="1245"/>
      <c r="CJ57" s="1245"/>
      <c r="CK57" s="1245"/>
      <c r="CL57" s="1245"/>
      <c r="CM57" s="1245"/>
      <c r="CN57" s="1245">
        <v>61</v>
      </c>
      <c r="CO57" s="1245"/>
      <c r="CP57" s="1245"/>
      <c r="CQ57" s="1245"/>
      <c r="CR57" s="1245"/>
      <c r="CS57" s="1245"/>
      <c r="CT57" s="1245"/>
      <c r="CU57" s="1245"/>
      <c r="CV57" s="1245">
        <v>62</v>
      </c>
      <c r="CW57" s="1245"/>
      <c r="CX57" s="1245"/>
      <c r="CY57" s="1245"/>
      <c r="CZ57" s="1245"/>
      <c r="DA57" s="1245"/>
      <c r="DB57" s="1245"/>
      <c r="DC57" s="1245"/>
      <c r="DD57" s="1285"/>
      <c r="DE57" s="1280"/>
    </row>
    <row r="58" spans="1:109" s="1274" customFormat="1" ht="13.2">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2">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2">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2">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2">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6.2">
      <c r="B63" s="1278" t="s">
        <v>618</v>
      </c>
    </row>
    <row r="64" spans="1:109" ht="13.2">
      <c r="B64" s="1238"/>
      <c r="G64" s="1275"/>
      <c r="I64" s="1277"/>
      <c r="J64" s="1277"/>
      <c r="K64" s="1277"/>
      <c r="L64" s="1277"/>
      <c r="M64" s="1277"/>
      <c r="N64" s="1276"/>
      <c r="AM64" s="1275"/>
      <c r="AN64" s="1275" t="s">
        <v>617</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2">
      <c r="B65" s="1238"/>
      <c r="AN65" s="1273" t="s">
        <v>616</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2">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2">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2">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2">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2">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2">
      <c r="B71" s="1238"/>
      <c r="G71" s="1260"/>
      <c r="I71" s="1263"/>
      <c r="J71" s="1262"/>
      <c r="K71" s="1262"/>
      <c r="L71" s="1261"/>
      <c r="M71" s="1262"/>
      <c r="N71" s="1261"/>
      <c r="AM71" s="1260"/>
      <c r="AN71" s="1237" t="s">
        <v>615</v>
      </c>
    </row>
    <row r="72" spans="2:107" ht="13.2">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565</v>
      </c>
      <c r="BQ72" s="1247"/>
      <c r="BR72" s="1247"/>
      <c r="BS72" s="1247"/>
      <c r="BT72" s="1247"/>
      <c r="BU72" s="1247"/>
      <c r="BV72" s="1247"/>
      <c r="BW72" s="1247"/>
      <c r="BX72" s="1247" t="s">
        <v>566</v>
      </c>
      <c r="BY72" s="1247"/>
      <c r="BZ72" s="1247"/>
      <c r="CA72" s="1247"/>
      <c r="CB72" s="1247"/>
      <c r="CC72" s="1247"/>
      <c r="CD72" s="1247"/>
      <c r="CE72" s="1247"/>
      <c r="CF72" s="1247" t="s">
        <v>567</v>
      </c>
      <c r="CG72" s="1247"/>
      <c r="CH72" s="1247"/>
      <c r="CI72" s="1247"/>
      <c r="CJ72" s="1247"/>
      <c r="CK72" s="1247"/>
      <c r="CL72" s="1247"/>
      <c r="CM72" s="1247"/>
      <c r="CN72" s="1247" t="s">
        <v>568</v>
      </c>
      <c r="CO72" s="1247"/>
      <c r="CP72" s="1247"/>
      <c r="CQ72" s="1247"/>
      <c r="CR72" s="1247"/>
      <c r="CS72" s="1247"/>
      <c r="CT72" s="1247"/>
      <c r="CU72" s="1247"/>
      <c r="CV72" s="1247" t="s">
        <v>569</v>
      </c>
      <c r="CW72" s="1247"/>
      <c r="CX72" s="1247"/>
      <c r="CY72" s="1247"/>
      <c r="CZ72" s="1247"/>
      <c r="DA72" s="1247"/>
      <c r="DB72" s="1247"/>
      <c r="DC72" s="1247"/>
    </row>
    <row r="73" spans="2:107" ht="13.2">
      <c r="B73" s="1238"/>
      <c r="G73" s="1254"/>
      <c r="H73" s="1254"/>
      <c r="I73" s="1254"/>
      <c r="J73" s="1254"/>
      <c r="K73" s="1251"/>
      <c r="L73" s="1251"/>
      <c r="M73" s="1251"/>
      <c r="N73" s="1251"/>
      <c r="AM73" s="1252"/>
      <c r="AN73" s="1246" t="s">
        <v>614</v>
      </c>
      <c r="AO73" s="1246"/>
      <c r="AP73" s="1246"/>
      <c r="AQ73" s="1246"/>
      <c r="AR73" s="1246"/>
      <c r="AS73" s="1246"/>
      <c r="AT73" s="1246"/>
      <c r="AU73" s="1246"/>
      <c r="AV73" s="1246"/>
      <c r="AW73" s="1246"/>
      <c r="AX73" s="1246"/>
      <c r="AY73" s="1246"/>
      <c r="AZ73" s="1246"/>
      <c r="BA73" s="1246"/>
      <c r="BB73" s="1246" t="s">
        <v>612</v>
      </c>
      <c r="BC73" s="1246"/>
      <c r="BD73" s="1246"/>
      <c r="BE73" s="1246"/>
      <c r="BF73" s="1246"/>
      <c r="BG73" s="1246"/>
      <c r="BH73" s="1246"/>
      <c r="BI73" s="1246"/>
      <c r="BJ73" s="1246"/>
      <c r="BK73" s="1246"/>
      <c r="BL73" s="1246"/>
      <c r="BM73" s="1246"/>
      <c r="BN73" s="1246"/>
      <c r="BO73" s="1246"/>
      <c r="BP73" s="1245">
        <v>122.5</v>
      </c>
      <c r="BQ73" s="1245"/>
      <c r="BR73" s="1245"/>
      <c r="BS73" s="1245"/>
      <c r="BT73" s="1245"/>
      <c r="BU73" s="1245"/>
      <c r="BV73" s="1245"/>
      <c r="BW73" s="1245"/>
      <c r="BX73" s="1245">
        <v>122.4</v>
      </c>
      <c r="BY73" s="1245"/>
      <c r="BZ73" s="1245"/>
      <c r="CA73" s="1245"/>
      <c r="CB73" s="1245"/>
      <c r="CC73" s="1245"/>
      <c r="CD73" s="1245"/>
      <c r="CE73" s="1245"/>
      <c r="CF73" s="1245">
        <v>125.5</v>
      </c>
      <c r="CG73" s="1245"/>
      <c r="CH73" s="1245"/>
      <c r="CI73" s="1245"/>
      <c r="CJ73" s="1245"/>
      <c r="CK73" s="1245"/>
      <c r="CL73" s="1245"/>
      <c r="CM73" s="1245"/>
      <c r="CN73" s="1245">
        <v>124</v>
      </c>
      <c r="CO73" s="1245"/>
      <c r="CP73" s="1245"/>
      <c r="CQ73" s="1245"/>
      <c r="CR73" s="1245"/>
      <c r="CS73" s="1245"/>
      <c r="CT73" s="1245"/>
      <c r="CU73" s="1245"/>
      <c r="CV73" s="1245">
        <v>127.8</v>
      </c>
      <c r="CW73" s="1245"/>
      <c r="CX73" s="1245"/>
      <c r="CY73" s="1245"/>
      <c r="CZ73" s="1245"/>
      <c r="DA73" s="1245"/>
      <c r="DB73" s="1245"/>
      <c r="DC73" s="1245"/>
    </row>
    <row r="74" spans="2:107" ht="13.2">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2">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611</v>
      </c>
      <c r="BC75" s="1246"/>
      <c r="BD75" s="1246"/>
      <c r="BE75" s="1246"/>
      <c r="BF75" s="1246"/>
      <c r="BG75" s="1246"/>
      <c r="BH75" s="1246"/>
      <c r="BI75" s="1246"/>
      <c r="BJ75" s="1246"/>
      <c r="BK75" s="1246"/>
      <c r="BL75" s="1246"/>
      <c r="BM75" s="1246"/>
      <c r="BN75" s="1246"/>
      <c r="BO75" s="1246"/>
      <c r="BP75" s="1245">
        <v>10.6</v>
      </c>
      <c r="BQ75" s="1245"/>
      <c r="BR75" s="1245"/>
      <c r="BS75" s="1245"/>
      <c r="BT75" s="1245"/>
      <c r="BU75" s="1245"/>
      <c r="BV75" s="1245"/>
      <c r="BW75" s="1245"/>
      <c r="BX75" s="1245">
        <v>9.9</v>
      </c>
      <c r="BY75" s="1245"/>
      <c r="BZ75" s="1245"/>
      <c r="CA75" s="1245"/>
      <c r="CB75" s="1245"/>
      <c r="CC75" s="1245"/>
      <c r="CD75" s="1245"/>
      <c r="CE75" s="1245"/>
      <c r="CF75" s="1245">
        <v>9.6</v>
      </c>
      <c r="CG75" s="1245"/>
      <c r="CH75" s="1245"/>
      <c r="CI75" s="1245"/>
      <c r="CJ75" s="1245"/>
      <c r="CK75" s="1245"/>
      <c r="CL75" s="1245"/>
      <c r="CM75" s="1245"/>
      <c r="CN75" s="1245">
        <v>9.3000000000000007</v>
      </c>
      <c r="CO75" s="1245"/>
      <c r="CP75" s="1245"/>
      <c r="CQ75" s="1245"/>
      <c r="CR75" s="1245"/>
      <c r="CS75" s="1245"/>
      <c r="CT75" s="1245"/>
      <c r="CU75" s="1245"/>
      <c r="CV75" s="1245">
        <v>8.8000000000000007</v>
      </c>
      <c r="CW75" s="1245"/>
      <c r="CX75" s="1245"/>
      <c r="CY75" s="1245"/>
      <c r="CZ75" s="1245"/>
      <c r="DA75" s="1245"/>
      <c r="DB75" s="1245"/>
      <c r="DC75" s="1245"/>
    </row>
    <row r="76" spans="2:107" ht="13.2">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2">
      <c r="B77" s="1238"/>
      <c r="G77" s="1250"/>
      <c r="H77" s="1250"/>
      <c r="I77" s="1250"/>
      <c r="J77" s="1250"/>
      <c r="K77" s="1251"/>
      <c r="L77" s="1251"/>
      <c r="M77" s="1251"/>
      <c r="N77" s="1251"/>
      <c r="AN77" s="1247" t="s">
        <v>613</v>
      </c>
      <c r="AO77" s="1247"/>
      <c r="AP77" s="1247"/>
      <c r="AQ77" s="1247"/>
      <c r="AR77" s="1247"/>
      <c r="AS77" s="1247"/>
      <c r="AT77" s="1247"/>
      <c r="AU77" s="1247"/>
      <c r="AV77" s="1247"/>
      <c r="AW77" s="1247"/>
      <c r="AX77" s="1247"/>
      <c r="AY77" s="1247"/>
      <c r="AZ77" s="1247"/>
      <c r="BA77" s="1247"/>
      <c r="BB77" s="1246" t="s">
        <v>612</v>
      </c>
      <c r="BC77" s="1246"/>
      <c r="BD77" s="1246"/>
      <c r="BE77" s="1246"/>
      <c r="BF77" s="1246"/>
      <c r="BG77" s="1246"/>
      <c r="BH77" s="1246"/>
      <c r="BI77" s="1246"/>
      <c r="BJ77" s="1246"/>
      <c r="BK77" s="1246"/>
      <c r="BL77" s="1246"/>
      <c r="BM77" s="1246"/>
      <c r="BN77" s="1246"/>
      <c r="BO77" s="1246"/>
      <c r="BP77" s="1245">
        <v>139</v>
      </c>
      <c r="BQ77" s="1245"/>
      <c r="BR77" s="1245"/>
      <c r="BS77" s="1245"/>
      <c r="BT77" s="1245"/>
      <c r="BU77" s="1245"/>
      <c r="BV77" s="1245"/>
      <c r="BW77" s="1245"/>
      <c r="BX77" s="1245">
        <v>132.4</v>
      </c>
      <c r="BY77" s="1245"/>
      <c r="BZ77" s="1245"/>
      <c r="CA77" s="1245"/>
      <c r="CB77" s="1245"/>
      <c r="CC77" s="1245"/>
      <c r="CD77" s="1245"/>
      <c r="CE77" s="1245"/>
      <c r="CF77" s="1245">
        <v>124.2</v>
      </c>
      <c r="CG77" s="1245"/>
      <c r="CH77" s="1245"/>
      <c r="CI77" s="1245"/>
      <c r="CJ77" s="1245"/>
      <c r="CK77" s="1245"/>
      <c r="CL77" s="1245"/>
      <c r="CM77" s="1245"/>
      <c r="CN77" s="1245">
        <v>115.7</v>
      </c>
      <c r="CO77" s="1245"/>
      <c r="CP77" s="1245"/>
      <c r="CQ77" s="1245"/>
      <c r="CR77" s="1245"/>
      <c r="CS77" s="1245"/>
      <c r="CT77" s="1245"/>
      <c r="CU77" s="1245"/>
      <c r="CV77" s="1245">
        <v>106</v>
      </c>
      <c r="CW77" s="1245"/>
      <c r="CX77" s="1245"/>
      <c r="CY77" s="1245"/>
      <c r="CZ77" s="1245"/>
      <c r="DA77" s="1245"/>
      <c r="DB77" s="1245"/>
      <c r="DC77" s="1245"/>
    </row>
    <row r="78" spans="2:107" ht="13.2">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2">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611</v>
      </c>
      <c r="BC79" s="1246"/>
      <c r="BD79" s="1246"/>
      <c r="BE79" s="1246"/>
      <c r="BF79" s="1246"/>
      <c r="BG79" s="1246"/>
      <c r="BH79" s="1246"/>
      <c r="BI79" s="1246"/>
      <c r="BJ79" s="1246"/>
      <c r="BK79" s="1246"/>
      <c r="BL79" s="1246"/>
      <c r="BM79" s="1246"/>
      <c r="BN79" s="1246"/>
      <c r="BO79" s="1246"/>
      <c r="BP79" s="1245">
        <v>11.2</v>
      </c>
      <c r="BQ79" s="1245"/>
      <c r="BR79" s="1245"/>
      <c r="BS79" s="1245"/>
      <c r="BT79" s="1245"/>
      <c r="BU79" s="1245"/>
      <c r="BV79" s="1245"/>
      <c r="BW79" s="1245"/>
      <c r="BX79" s="1245">
        <v>11.2</v>
      </c>
      <c r="BY79" s="1245"/>
      <c r="BZ79" s="1245"/>
      <c r="CA79" s="1245"/>
      <c r="CB79" s="1245"/>
      <c r="CC79" s="1245"/>
      <c r="CD79" s="1245"/>
      <c r="CE79" s="1245"/>
      <c r="CF79" s="1245">
        <v>10.9</v>
      </c>
      <c r="CG79" s="1245"/>
      <c r="CH79" s="1245"/>
      <c r="CI79" s="1245"/>
      <c r="CJ79" s="1245"/>
      <c r="CK79" s="1245"/>
      <c r="CL79" s="1245"/>
      <c r="CM79" s="1245"/>
      <c r="CN79" s="1245">
        <v>10.3</v>
      </c>
      <c r="CO79" s="1245"/>
      <c r="CP79" s="1245"/>
      <c r="CQ79" s="1245"/>
      <c r="CR79" s="1245"/>
      <c r="CS79" s="1245"/>
      <c r="CT79" s="1245"/>
      <c r="CU79" s="1245"/>
      <c r="CV79" s="1245">
        <v>9</v>
      </c>
      <c r="CW79" s="1245"/>
      <c r="CX79" s="1245"/>
      <c r="CY79" s="1245"/>
      <c r="CZ79" s="1245"/>
      <c r="DA79" s="1245"/>
      <c r="DB79" s="1245"/>
      <c r="DC79" s="1245"/>
    </row>
    <row r="80" spans="2:107" ht="13.2">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2">
      <c r="B81" s="1238"/>
    </row>
    <row r="82" spans="2:109" ht="16.2">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2">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2">
      <c r="DD84" s="1237"/>
      <c r="DE84" s="1237"/>
    </row>
    <row r="85" spans="2:109" ht="13.2">
      <c r="DD85" s="1237"/>
      <c r="DE85" s="1237"/>
    </row>
    <row r="86" spans="2:109" ht="13.2" hidden="1">
      <c r="DD86" s="1237"/>
      <c r="DE86" s="1237"/>
    </row>
    <row r="87" spans="2:109" ht="13.2" hidden="1">
      <c r="K87" s="1240"/>
      <c r="AQ87" s="1240"/>
      <c r="BC87" s="1240"/>
      <c r="BO87" s="1240"/>
      <c r="CA87" s="1240"/>
      <c r="CM87" s="1240"/>
      <c r="CY87" s="1240"/>
      <c r="DD87" s="1237"/>
      <c r="DE87" s="1237"/>
    </row>
    <row r="88" spans="2:109" ht="13.2" hidden="1">
      <c r="DD88" s="1237"/>
      <c r="DE88" s="1237"/>
    </row>
    <row r="89" spans="2:109" ht="13.2" hidden="1">
      <c r="DD89" s="1237"/>
      <c r="DE89" s="1237"/>
    </row>
    <row r="90" spans="2:109" ht="13.2" hidden="1">
      <c r="DD90" s="1237"/>
      <c r="DE90" s="1237"/>
    </row>
    <row r="91" spans="2:109" ht="13.2" hidden="1">
      <c r="DD91" s="1237"/>
      <c r="DE91" s="1237"/>
    </row>
    <row r="92" spans="2:109" ht="13.5" hidden="1" customHeight="1">
      <c r="DD92" s="1237"/>
      <c r="DE92" s="1237"/>
    </row>
    <row r="93" spans="2:109" ht="13.5" hidden="1" customHeight="1">
      <c r="DD93" s="1237"/>
      <c r="DE93" s="1237"/>
    </row>
    <row r="94" spans="2:109" ht="13.5" hidden="1" customHeight="1">
      <c r="DD94" s="1237"/>
      <c r="DE94" s="1237"/>
    </row>
    <row r="95" spans="2:109" ht="13.5" hidden="1" customHeight="1">
      <c r="DD95" s="1237"/>
      <c r="DE95" s="1237"/>
    </row>
    <row r="96" spans="2:109" ht="13.5" hidden="1" customHeight="1">
      <c r="DD96" s="1237"/>
      <c r="DE96" s="1237"/>
    </row>
    <row r="97" spans="108:109" ht="13.5" hidden="1" customHeight="1">
      <c r="DD97" s="1237"/>
      <c r="DE97" s="1237"/>
    </row>
    <row r="98" spans="108:109" ht="13.5" hidden="1" customHeight="1">
      <c r="DD98" s="1237"/>
      <c r="DE98" s="1237"/>
    </row>
    <row r="99" spans="108:109" ht="13.5" hidden="1" customHeight="1">
      <c r="DD99" s="1237"/>
      <c r="DE99" s="1237"/>
    </row>
    <row r="100" spans="108:109" ht="13.5" hidden="1" customHeight="1">
      <c r="DD100" s="1237"/>
      <c r="DE100" s="1237"/>
    </row>
    <row r="101" spans="108:109" ht="13.5" hidden="1" customHeight="1">
      <c r="DD101" s="1237"/>
      <c r="DE101" s="1237"/>
    </row>
    <row r="102" spans="108:109" ht="13.5" hidden="1" customHeight="1">
      <c r="DD102" s="1237"/>
      <c r="DE102" s="1237"/>
    </row>
    <row r="103" spans="108:109" ht="13.5" hidden="1" customHeight="1">
      <c r="DD103" s="1237"/>
      <c r="DE103" s="1237"/>
    </row>
    <row r="104" spans="108:109" ht="13.5" hidden="1" customHeight="1">
      <c r="DD104" s="1237"/>
      <c r="DE104" s="1237"/>
    </row>
    <row r="105" spans="108:109" ht="13.5" hidden="1" customHeight="1">
      <c r="DD105" s="1237"/>
      <c r="DE105" s="1237"/>
    </row>
    <row r="106" spans="108:109" ht="13.5" hidden="1" customHeight="1">
      <c r="DD106" s="1237"/>
      <c r="DE106" s="1237"/>
    </row>
    <row r="107" spans="108:109" ht="13.5" hidden="1" customHeight="1">
      <c r="DD107" s="1237"/>
      <c r="DE107" s="1237"/>
    </row>
    <row r="108" spans="108:109" ht="13.5" hidden="1" customHeight="1">
      <c r="DD108" s="1237"/>
      <c r="DE108" s="1237"/>
    </row>
    <row r="109" spans="108:109" ht="13.5" hidden="1" customHeight="1">
      <c r="DD109" s="1237"/>
      <c r="DE109" s="1237"/>
    </row>
    <row r="110" spans="108:109" ht="13.5" hidden="1" customHeight="1">
      <c r="DD110" s="1237"/>
      <c r="DE110" s="1237"/>
    </row>
    <row r="111" spans="108:109" ht="13.5" hidden="1" customHeight="1">
      <c r="DD111" s="1237"/>
      <c r="DE111" s="1237"/>
    </row>
    <row r="112" spans="108:109" ht="13.5" hidden="1" customHeight="1">
      <c r="DD112" s="1237"/>
      <c r="DE112" s="1237"/>
    </row>
    <row r="113" spans="108:109" ht="13.5" hidden="1" customHeight="1">
      <c r="DD113" s="1237"/>
      <c r="DE113" s="1237"/>
    </row>
    <row r="114" spans="108:109" ht="13.5" hidden="1" customHeight="1">
      <c r="DD114" s="1237"/>
      <c r="DE114" s="1237"/>
    </row>
    <row r="115" spans="108:109" ht="13.5" hidden="1" customHeight="1">
      <c r="DD115" s="1237"/>
      <c r="DE115" s="1237"/>
    </row>
    <row r="116" spans="108:109" ht="13.5" hidden="1" customHeight="1">
      <c r="DD116" s="1237"/>
      <c r="DE116" s="1237"/>
    </row>
    <row r="117" spans="108:109" ht="13.5" hidden="1" customHeight="1">
      <c r="DD117" s="1237"/>
      <c r="DE117" s="1237"/>
    </row>
    <row r="118" spans="108:109" ht="13.5" hidden="1" customHeight="1">
      <c r="DD118" s="1237"/>
      <c r="DE118" s="1237"/>
    </row>
    <row r="119" spans="108:109" ht="13.5" hidden="1" customHeight="1">
      <c r="DD119" s="1237"/>
      <c r="DE119" s="1237"/>
    </row>
    <row r="120" spans="108:109" ht="13.5" hidden="1" customHeight="1">
      <c r="DD120" s="1237"/>
      <c r="DE120" s="1237"/>
    </row>
    <row r="121" spans="108:109" ht="13.5" hidden="1" customHeight="1">
      <c r="DD121" s="1237"/>
      <c r="DE121" s="1237"/>
    </row>
    <row r="122" spans="108:109" ht="13.5" hidden="1" customHeight="1">
      <c r="DD122" s="1237"/>
      <c r="DE122" s="1237"/>
    </row>
    <row r="123" spans="108:109" ht="13.5" hidden="1" customHeight="1">
      <c r="DD123" s="1237"/>
      <c r="DE123" s="1237"/>
    </row>
    <row r="124" spans="108:109" ht="13.5" hidden="1" customHeight="1">
      <c r="DD124" s="1237"/>
      <c r="DE124" s="1237"/>
    </row>
    <row r="125" spans="108:109" ht="13.5" hidden="1" customHeight="1">
      <c r="DD125" s="1237"/>
      <c r="DE125" s="1237"/>
    </row>
    <row r="126" spans="108:109" ht="13.5" hidden="1" customHeight="1">
      <c r="DD126" s="1237"/>
      <c r="DE126" s="1237"/>
    </row>
    <row r="127" spans="108:109" ht="13.5" hidden="1" customHeight="1">
      <c r="DD127" s="1237"/>
      <c r="DE127" s="1237"/>
    </row>
    <row r="128" spans="108:109" ht="13.5" hidden="1" customHeight="1">
      <c r="DD128" s="1237"/>
      <c r="DE128" s="1237"/>
    </row>
    <row r="129" spans="108:109" ht="13.5" hidden="1" customHeight="1">
      <c r="DD129" s="1237"/>
      <c r="DE129" s="1237"/>
    </row>
    <row r="130" spans="108:109" ht="13.5" hidden="1" customHeight="1">
      <c r="DD130" s="1237"/>
      <c r="DE130" s="1237"/>
    </row>
    <row r="131" spans="108:109" ht="13.5" hidden="1" customHeight="1">
      <c r="DD131" s="1237"/>
      <c r="DE131" s="1237"/>
    </row>
    <row r="132" spans="108:109" ht="13.5" hidden="1" customHeight="1">
      <c r="DD132" s="1237"/>
      <c r="DE132" s="1237"/>
    </row>
    <row r="133" spans="108:109" ht="13.5" hidden="1" customHeight="1">
      <c r="DD133" s="1237"/>
      <c r="DE133" s="1237"/>
    </row>
    <row r="134" spans="108:109" ht="13.5" hidden="1" customHeight="1">
      <c r="DD134" s="1237"/>
      <c r="DE134" s="1237"/>
    </row>
    <row r="135" spans="108:109" ht="13.5" hidden="1" customHeight="1">
      <c r="DD135" s="1237"/>
      <c r="DE135" s="1237"/>
    </row>
    <row r="136" spans="108:109" ht="13.5" hidden="1" customHeight="1">
      <c r="DD136" s="1237"/>
      <c r="DE136" s="1237"/>
    </row>
    <row r="137" spans="108:109" ht="13.5" hidden="1" customHeight="1">
      <c r="DD137" s="1237"/>
      <c r="DE137" s="1237"/>
    </row>
    <row r="138" spans="108:109" ht="13.5" hidden="1" customHeight="1">
      <c r="DD138" s="1237"/>
      <c r="DE138" s="1237"/>
    </row>
    <row r="139" spans="108:109" ht="13.5" hidden="1" customHeight="1">
      <c r="DD139" s="1237"/>
      <c r="DE139" s="1237"/>
    </row>
    <row r="140" spans="108:109" ht="13.5" hidden="1" customHeight="1">
      <c r="DD140" s="1237"/>
      <c r="DE140" s="1237"/>
    </row>
    <row r="141" spans="108:109" ht="13.5" hidden="1" customHeight="1">
      <c r="DD141" s="1237"/>
      <c r="DE141" s="1237"/>
    </row>
    <row r="142" spans="108:109" ht="13.5" hidden="1" customHeight="1">
      <c r="DD142" s="1237"/>
      <c r="DE142" s="1237"/>
    </row>
    <row r="143" spans="108:109" ht="13.5" hidden="1" customHeight="1">
      <c r="DD143" s="1237"/>
      <c r="DE143" s="1237"/>
    </row>
    <row r="144" spans="108:109" ht="13.5" hidden="1" customHeight="1">
      <c r="DD144" s="1237"/>
      <c r="DE144" s="1237"/>
    </row>
    <row r="145" spans="108:109" ht="13.5" hidden="1" customHeight="1">
      <c r="DD145" s="1237"/>
      <c r="DE145" s="1237"/>
    </row>
    <row r="146" spans="108:109" ht="13.5" hidden="1" customHeight="1">
      <c r="DD146" s="1237"/>
      <c r="DE146" s="1237"/>
    </row>
    <row r="147" spans="108:109" ht="13.5" hidden="1" customHeight="1">
      <c r="DD147" s="1237"/>
      <c r="DE147" s="1237"/>
    </row>
    <row r="148" spans="108:109" ht="13.5" hidden="1" customHeight="1">
      <c r="DD148" s="1237"/>
      <c r="DE148" s="1237"/>
    </row>
    <row r="149" spans="108:109" ht="13.5" hidden="1" customHeight="1">
      <c r="DD149" s="1237"/>
      <c r="DE149" s="1237"/>
    </row>
    <row r="150" spans="108:109" ht="13.5" hidden="1" customHeight="1">
      <c r="DD150" s="1237"/>
      <c r="DE150" s="1237"/>
    </row>
    <row r="151" spans="108:109" ht="13.5" hidden="1" customHeight="1">
      <c r="DD151" s="1237"/>
      <c r="DE151" s="1237"/>
    </row>
    <row r="152" spans="108:109" ht="13.5" hidden="1" customHeight="1">
      <c r="DD152" s="1237"/>
      <c r="DE152" s="1237"/>
    </row>
    <row r="153" spans="108:109" ht="13.5" hidden="1" customHeight="1">
      <c r="DD153" s="1237"/>
      <c r="DE153" s="1237"/>
    </row>
    <row r="154" spans="108:109" ht="13.5" hidden="1" customHeight="1">
      <c r="DD154" s="1237"/>
      <c r="DE154" s="1237"/>
    </row>
    <row r="155" spans="108:109" ht="13.5" hidden="1" customHeight="1">
      <c r="DD155" s="1237"/>
      <c r="DE155" s="1237"/>
    </row>
    <row r="156" spans="108:109" ht="13.5" hidden="1" customHeight="1">
      <c r="DD156" s="1237"/>
      <c r="DE156" s="1237"/>
    </row>
    <row r="157" spans="108:109" ht="13.5" hidden="1" customHeight="1">
      <c r="DD157" s="1237"/>
      <c r="DE157" s="1237"/>
    </row>
    <row r="158" spans="108:109" ht="13.5" hidden="1" customHeight="1">
      <c r="DD158" s="1237"/>
      <c r="DE158" s="1237"/>
    </row>
    <row r="159" spans="108:109" ht="13.5" hidden="1" customHeight="1">
      <c r="DD159" s="1237"/>
      <c r="DE159" s="1237"/>
    </row>
    <row r="160" spans="108:109" ht="13.5" hidden="1" customHeight="1">
      <c r="DD160" s="1237"/>
      <c r="DE160" s="123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Q42G4HRUZQef916CCudd6yikqlsC4H0LcIfM6koO/kg+Z/ew9JAOAAxPEGFR0dVnru8CiDDzrtlzk8t48DCSA==" saltValue="3Lel9U4HCSyhahaeBZYpZ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70" workbookViewId="0">
      <selection activeCell="CO71" sqref="CO71"/>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2164Akhk0fwjvUXFXzUMoC547O4jvANHEFmqpYKi6GJCDBPCJHOwjBrJNTrFg6y0T2uzLwm0nF6KeME2PgpFQ==" saltValue="uf5RuIMyh5iC3VXOpujy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Normal="100" zoomScaleSheetLayoutView="55" workbookViewId="0">
      <selection activeCell="CO71" sqref="CO71"/>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c r="AG59" s="270"/>
      <c r="AH59" s="270"/>
    </row>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MHxSmFkRUwuSs0IpwFA3C7aUGczOSpSTQg+zGkwGgayeFZ9qvw9G1/0pW0Dvocs8rqAwA4Bc5pKkLMaPZSjgQ==" saltValue="WpI7/7PxgQwpVlYKdlpd9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46</v>
      </c>
      <c r="E2" s="134"/>
      <c r="F2" s="135" t="s">
        <v>562</v>
      </c>
      <c r="G2" s="136"/>
      <c r="H2" s="137"/>
    </row>
    <row r="3" spans="1:8">
      <c r="A3" s="133" t="s">
        <v>555</v>
      </c>
      <c r="B3" s="138"/>
      <c r="C3" s="139"/>
      <c r="D3" s="140">
        <v>62857</v>
      </c>
      <c r="E3" s="141"/>
      <c r="F3" s="142">
        <v>50848</v>
      </c>
      <c r="G3" s="143"/>
      <c r="H3" s="144"/>
    </row>
    <row r="4" spans="1:8">
      <c r="A4" s="145"/>
      <c r="B4" s="146"/>
      <c r="C4" s="147"/>
      <c r="D4" s="148">
        <v>27610</v>
      </c>
      <c r="E4" s="149"/>
      <c r="F4" s="150">
        <v>22583</v>
      </c>
      <c r="G4" s="151"/>
      <c r="H4" s="152"/>
    </row>
    <row r="5" spans="1:8">
      <c r="A5" s="133" t="s">
        <v>557</v>
      </c>
      <c r="B5" s="138"/>
      <c r="C5" s="139"/>
      <c r="D5" s="140">
        <v>59595</v>
      </c>
      <c r="E5" s="141"/>
      <c r="F5" s="142">
        <v>53572</v>
      </c>
      <c r="G5" s="143"/>
      <c r="H5" s="144"/>
    </row>
    <row r="6" spans="1:8">
      <c r="A6" s="145"/>
      <c r="B6" s="146"/>
      <c r="C6" s="147"/>
      <c r="D6" s="148">
        <v>26221</v>
      </c>
      <c r="E6" s="149"/>
      <c r="F6" s="150">
        <v>25259</v>
      </c>
      <c r="G6" s="151"/>
      <c r="H6" s="152"/>
    </row>
    <row r="7" spans="1:8">
      <c r="A7" s="133" t="s">
        <v>558</v>
      </c>
      <c r="B7" s="138"/>
      <c r="C7" s="139"/>
      <c r="D7" s="140">
        <v>65964</v>
      </c>
      <c r="E7" s="141"/>
      <c r="F7" s="142">
        <v>51898</v>
      </c>
      <c r="G7" s="143"/>
      <c r="H7" s="144"/>
    </row>
    <row r="8" spans="1:8">
      <c r="A8" s="145"/>
      <c r="B8" s="146"/>
      <c r="C8" s="147"/>
      <c r="D8" s="148">
        <v>24882</v>
      </c>
      <c r="E8" s="149"/>
      <c r="F8" s="150">
        <v>25986</v>
      </c>
      <c r="G8" s="151"/>
      <c r="H8" s="152"/>
    </row>
    <row r="9" spans="1:8">
      <c r="A9" s="133" t="s">
        <v>559</v>
      </c>
      <c r="B9" s="138"/>
      <c r="C9" s="139"/>
      <c r="D9" s="140">
        <v>47989</v>
      </c>
      <c r="E9" s="141"/>
      <c r="F9" s="142">
        <v>51684</v>
      </c>
      <c r="G9" s="143"/>
      <c r="H9" s="144"/>
    </row>
    <row r="10" spans="1:8">
      <c r="A10" s="145"/>
      <c r="B10" s="146"/>
      <c r="C10" s="147"/>
      <c r="D10" s="148">
        <v>16048</v>
      </c>
      <c r="E10" s="149"/>
      <c r="F10" s="150">
        <v>26671</v>
      </c>
      <c r="G10" s="151"/>
      <c r="H10" s="152"/>
    </row>
    <row r="11" spans="1:8">
      <c r="A11" s="133" t="s">
        <v>560</v>
      </c>
      <c r="B11" s="138"/>
      <c r="C11" s="139"/>
      <c r="D11" s="140">
        <v>63585</v>
      </c>
      <c r="E11" s="141"/>
      <c r="F11" s="142">
        <v>52897</v>
      </c>
      <c r="G11" s="143"/>
      <c r="H11" s="144"/>
    </row>
    <row r="12" spans="1:8">
      <c r="A12" s="145"/>
      <c r="B12" s="146"/>
      <c r="C12" s="153"/>
      <c r="D12" s="148">
        <v>19025</v>
      </c>
      <c r="E12" s="149"/>
      <c r="F12" s="150">
        <v>27013</v>
      </c>
      <c r="G12" s="151"/>
      <c r="H12" s="152"/>
    </row>
    <row r="13" spans="1:8">
      <c r="A13" s="133"/>
      <c r="B13" s="138"/>
      <c r="C13" s="154"/>
      <c r="D13" s="155">
        <v>59998</v>
      </c>
      <c r="E13" s="156"/>
      <c r="F13" s="157">
        <v>52180</v>
      </c>
      <c r="G13" s="158"/>
      <c r="H13" s="144"/>
    </row>
    <row r="14" spans="1:8">
      <c r="A14" s="145"/>
      <c r="B14" s="146"/>
      <c r="C14" s="147"/>
      <c r="D14" s="148">
        <v>22757</v>
      </c>
      <c r="E14" s="149"/>
      <c r="F14" s="150">
        <v>25502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2.15</v>
      </c>
      <c r="C19" s="159">
        <f>ROUND(VALUE(SUBSTITUTE(実質収支比率等に係る経年分析!G$48,"▲","-")),2)</f>
        <v>1.87</v>
      </c>
      <c r="D19" s="159">
        <f>ROUND(VALUE(SUBSTITUTE(実質収支比率等に係る経年分析!H$48,"▲","-")),2)</f>
        <v>2.58</v>
      </c>
      <c r="E19" s="159">
        <f>ROUND(VALUE(SUBSTITUTE(実質収支比率等に係る経年分析!I$48,"▲","-")),2)</f>
        <v>3.16</v>
      </c>
      <c r="F19" s="159">
        <f>ROUND(VALUE(SUBSTITUTE(実質収支比率等に係る経年分析!J$48,"▲","-")),2)</f>
        <v>3.31</v>
      </c>
    </row>
    <row r="20" spans="1:11">
      <c r="A20" s="159" t="s">
        <v>49</v>
      </c>
      <c r="B20" s="159">
        <f>ROUND(VALUE(SUBSTITUTE(実質収支比率等に係る経年分析!F$47,"▲","-")),2)</f>
        <v>6.29</v>
      </c>
      <c r="C20" s="159">
        <f>ROUND(VALUE(SUBSTITUTE(実質収支比率等に係る経年分析!G$47,"▲","-")),2)</f>
        <v>6.27</v>
      </c>
      <c r="D20" s="159">
        <f>ROUND(VALUE(SUBSTITUTE(実質収支比率等に係る経年分析!H$47,"▲","-")),2)</f>
        <v>6.33</v>
      </c>
      <c r="E20" s="159">
        <f>ROUND(VALUE(SUBSTITUTE(実質収支比率等に係る経年分析!I$47,"▲","-")),2)</f>
        <v>4.4000000000000004</v>
      </c>
      <c r="F20" s="159">
        <f>ROUND(VALUE(SUBSTITUTE(実質収支比率等に係る経年分析!J$47,"▲","-")),2)</f>
        <v>2.52</v>
      </c>
    </row>
    <row r="21" spans="1:11">
      <c r="A21" s="159" t="s">
        <v>50</v>
      </c>
      <c r="B21" s="159">
        <f>IF(ISNUMBER(VALUE(SUBSTITUTE(実質収支比率等に係る経年分析!F$49,"▲","-"))),ROUND(VALUE(SUBSTITUTE(実質収支比率等に係る経年分析!F$49,"▲","-")),2),NA())</f>
        <v>-0.16</v>
      </c>
      <c r="C21" s="159">
        <f>IF(ISNUMBER(VALUE(SUBSTITUTE(実質収支比率等に係る経年分析!G$49,"▲","-"))),ROUND(VALUE(SUBSTITUTE(実質収支比率等に係る経年分析!G$49,"▲","-")),2),NA())</f>
        <v>-0.25</v>
      </c>
      <c r="D21" s="159">
        <f>IF(ISNUMBER(VALUE(SUBSTITUTE(実質収支比率等に係る経年分析!H$49,"▲","-"))),ROUND(VALUE(SUBSTITUTE(実質収支比率等に係る経年分析!H$49,"▲","-")),2),NA())</f>
        <v>0.72</v>
      </c>
      <c r="E21" s="159">
        <f>IF(ISNUMBER(VALUE(SUBSTITUTE(実質収支比率等に係る経年分析!I$49,"▲","-"))),ROUND(VALUE(SUBSTITUTE(実質収支比率等に係る経年分析!I$49,"▲","-")),2),NA())</f>
        <v>-1.24</v>
      </c>
      <c r="F21" s="159">
        <f>IF(ISNUMBER(VALUE(SUBSTITUTE(実質収支比率等に係る経年分析!J$49,"▲","-"))),ROUND(VALUE(SUBSTITUTE(実質収支比率等に係る経年分析!J$49,"▲","-")),2),NA())</f>
        <v>-0.6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1.17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1.33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1.07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0.28999999999999998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母子父子寡婦福祉資金貸付事業会計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0.11</v>
      </c>
    </row>
    <row r="30" spans="1:11">
      <c r="A30" s="160" t="str">
        <f>IF(連結実質赤字比率に係る赤字・黒字の構成分析!C$40="",NA(),連結実質赤字比率に係る赤字・黒字の構成分析!C$40)</f>
        <v>後期高齢者医療会計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0.14000000000000001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0.14000000000000001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0.15</v>
      </c>
    </row>
    <row r="31" spans="1:11">
      <c r="A31" s="160" t="str">
        <f>IF(連結実質赤字比率に係る赤字・黒字の構成分析!C$39="",NA(),連結実質赤字比率に係る赤字・黒字の構成分析!C$39)</f>
        <v>交通事業会計</v>
      </c>
      <c r="B31" s="160">
        <f>IF(ROUND(VALUE(SUBSTITUTE(連結実質赤字比率に係る赤字・黒字の構成分析!F$39,"▲", "-")), 2) &lt; 0, ABS(ROUND(VALUE(SUBSTITUTE(連結実質赤字比率に係る赤字・黒字の構成分析!F$39,"▲", "-")), 2)), NA())</f>
        <v>1.2</v>
      </c>
      <c r="C31" s="160" t="e">
        <f>IF(ROUND(VALUE(SUBSTITUTE(連結実質赤字比率に係る赤字・黒字の構成分析!F$39,"▲", "-")), 2) &gt;= 0, ABS(ROUND(VALUE(SUBSTITUTE(連結実質赤字比率に係る赤字・黒字の構成分析!F$39,"▲", "-")), 2)), NA())</f>
        <v>#N/A</v>
      </c>
      <c r="D31" s="160">
        <f>IF(ROUND(VALUE(SUBSTITUTE(連結実質赤字比率に係る赤字・黒字の構成分析!G$39,"▲", "-")), 2) &lt; 0, ABS(ROUND(VALUE(SUBSTITUTE(連結実質赤字比率に係る赤字・黒字の構成分析!G$39,"▲", "-")), 2)), NA())</f>
        <v>0.66</v>
      </c>
      <c r="E31" s="160" t="e">
        <f>IF(ROUND(VALUE(SUBSTITUTE(連結実質赤字比率に係る赤字・黒字の構成分析!G$39,"▲", "-")), 2) &gt;= 0, ABS(ROUND(VALUE(SUBSTITUTE(連結実質赤字比率に係る赤字・黒字の構成分析!G$39,"▲", "-")), 2)), NA())</f>
        <v>#N/A</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v>
      </c>
    </row>
    <row r="32" spans="1:11">
      <c r="A32" s="160" t="str">
        <f>IF(連結実質赤字比率に係る赤字・黒字の構成分析!C$38="",NA(),連結実質赤字比率に係る赤字・黒字の構成分析!C$38)</f>
        <v>介護保険会計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1.1000000000000001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0.97</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1.75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2.93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3.07</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5.81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5.77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5.34</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6.84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7.19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7.49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6.56</v>
      </c>
    </row>
    <row r="36" spans="1:16">
      <c r="A36" s="160" t="str">
        <f>IF(連結実質赤字比率に係る赤字・黒字の構成分析!C$34="",NA(),連結実質赤字比率に係る赤字・黒字の構成分析!C$34)</f>
        <v>国民健康保険会計</v>
      </c>
      <c r="B36" s="160">
        <f>IF(ROUND(VALUE(SUBSTITUTE(連結実質赤字比率に係る赤字・黒字の構成分析!F$34,"▲", "-")), 2) &lt; 0, ABS(ROUND(VALUE(SUBSTITUTE(連結実質赤字比率に係る赤字・黒字の構成分析!F$34,"▲", "-")), 2)), NA())</f>
        <v>0.93</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1.27</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2.5499999999999998</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2.61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1.26</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26287</v>
      </c>
      <c r="E42" s="161"/>
      <c r="F42" s="161"/>
      <c r="G42" s="161">
        <f>'実質公債費比率（分子）の構造'!L$52</f>
        <v>27078</v>
      </c>
      <c r="H42" s="161"/>
      <c r="I42" s="161"/>
      <c r="J42" s="161">
        <f>'実質公債費比率（分子）の構造'!M$52</f>
        <v>26358</v>
      </c>
      <c r="K42" s="161"/>
      <c r="L42" s="161"/>
      <c r="M42" s="161">
        <f>'実質公債費比率（分子）の構造'!N$52</f>
        <v>26942</v>
      </c>
      <c r="N42" s="161"/>
      <c r="O42" s="161"/>
      <c r="P42" s="161">
        <f>'実質公債費比率（分子）の構造'!O$52</f>
        <v>26294</v>
      </c>
    </row>
    <row r="43" spans="1:16">
      <c r="A43" s="161" t="s">
        <v>58</v>
      </c>
      <c r="B43" s="161">
        <f>'実質公債費比率（分子）の構造'!K$51</f>
        <v>1</v>
      </c>
      <c r="C43" s="161"/>
      <c r="D43" s="161"/>
      <c r="E43" s="161">
        <f>'実質公債費比率（分子）の構造'!L$51</f>
        <v>3</v>
      </c>
      <c r="F43" s="161"/>
      <c r="G43" s="161"/>
      <c r="H43" s="161">
        <f>'実質公債費比率（分子）の構造'!M$51</f>
        <v>1</v>
      </c>
      <c r="I43" s="161"/>
      <c r="J43" s="161"/>
      <c r="K43" s="161">
        <f>'実質公債費比率（分子）の構造'!N$51</f>
        <v>0</v>
      </c>
      <c r="L43" s="161"/>
      <c r="M43" s="161"/>
      <c r="N43" s="161">
        <f>'実質公債費比率（分子）の構造'!O$51</f>
        <v>1</v>
      </c>
      <c r="O43" s="161"/>
      <c r="P43" s="161"/>
    </row>
    <row r="44" spans="1:16">
      <c r="A44" s="161" t="s">
        <v>59</v>
      </c>
      <c r="B44" s="161">
        <f>'実質公債費比率（分子）の構造'!K$50</f>
        <v>392</v>
      </c>
      <c r="C44" s="161"/>
      <c r="D44" s="161"/>
      <c r="E44" s="161">
        <f>'実質公債費比率（分子）の構造'!L$50</f>
        <v>362</v>
      </c>
      <c r="F44" s="161"/>
      <c r="G44" s="161"/>
      <c r="H44" s="161">
        <f>'実質公債費比率（分子）の構造'!M$50</f>
        <v>357</v>
      </c>
      <c r="I44" s="161"/>
      <c r="J44" s="161"/>
      <c r="K44" s="161">
        <f>'実質公債費比率（分子）の構造'!N$50</f>
        <v>351</v>
      </c>
      <c r="L44" s="161"/>
      <c r="M44" s="161"/>
      <c r="N44" s="161">
        <f>'実質公債費比率（分子）の構造'!O$50</f>
        <v>221</v>
      </c>
      <c r="O44" s="161"/>
      <c r="P44" s="161"/>
    </row>
    <row r="45" spans="1:16">
      <c r="A45" s="161" t="s">
        <v>60</v>
      </c>
      <c r="B45" s="161">
        <f>'実質公債費比率（分子）の構造'!K$49</f>
        <v>166</v>
      </c>
      <c r="C45" s="161"/>
      <c r="D45" s="161"/>
      <c r="E45" s="161">
        <f>'実質公債費比率（分子）の構造'!L$49</f>
        <v>254</v>
      </c>
      <c r="F45" s="161"/>
      <c r="G45" s="161"/>
      <c r="H45" s="161">
        <f>'実質公債費比率（分子）の構造'!M$49</f>
        <v>61</v>
      </c>
      <c r="I45" s="161"/>
      <c r="J45" s="161"/>
      <c r="K45" s="161">
        <f>'実質公債費比率（分子）の構造'!N$49</f>
        <v>61</v>
      </c>
      <c r="L45" s="161"/>
      <c r="M45" s="161"/>
      <c r="N45" s="161">
        <f>'実質公債費比率（分子）の構造'!O$49</f>
        <v>50</v>
      </c>
      <c r="O45" s="161"/>
      <c r="P45" s="161"/>
    </row>
    <row r="46" spans="1:16">
      <c r="A46" s="161" t="s">
        <v>61</v>
      </c>
      <c r="B46" s="161">
        <f>'実質公債費比率（分子）の構造'!K$48</f>
        <v>6866</v>
      </c>
      <c r="C46" s="161"/>
      <c r="D46" s="161"/>
      <c r="E46" s="161">
        <f>'実質公債費比率（分子）の構造'!L$48</f>
        <v>6782</v>
      </c>
      <c r="F46" s="161"/>
      <c r="G46" s="161"/>
      <c r="H46" s="161">
        <f>'実質公債費比率（分子）の構造'!M$48</f>
        <v>6647</v>
      </c>
      <c r="I46" s="161"/>
      <c r="J46" s="161"/>
      <c r="K46" s="161">
        <f>'実質公債費比率（分子）の構造'!N$48</f>
        <v>6618</v>
      </c>
      <c r="L46" s="161"/>
      <c r="M46" s="161"/>
      <c r="N46" s="161">
        <f>'実質公債費比率（分子）の構造'!O$48</f>
        <v>6418</v>
      </c>
      <c r="O46" s="161"/>
      <c r="P46" s="161"/>
    </row>
    <row r="47" spans="1:16">
      <c r="A47" s="161" t="s">
        <v>62</v>
      </c>
      <c r="B47" s="161">
        <f>'実質公債費比率（分子）の構造'!K$47</f>
        <v>333</v>
      </c>
      <c r="C47" s="161"/>
      <c r="D47" s="161"/>
      <c r="E47" s="161">
        <f>'実質公債費比率（分子）の構造'!L$47</f>
        <v>667</v>
      </c>
      <c r="F47" s="161"/>
      <c r="G47" s="161"/>
      <c r="H47" s="161">
        <f>'実質公債費比率（分子）の構造'!M$47</f>
        <v>1000</v>
      </c>
      <c r="I47" s="161"/>
      <c r="J47" s="161"/>
      <c r="K47" s="161">
        <f>'実質公債費比率（分子）の構造'!N$47</f>
        <v>1333</v>
      </c>
      <c r="L47" s="161"/>
      <c r="M47" s="161"/>
      <c r="N47" s="161">
        <f>'実質公債費比率（分子）の構造'!O$47</f>
        <v>1667</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32520</v>
      </c>
      <c r="C49" s="161"/>
      <c r="D49" s="161"/>
      <c r="E49" s="161">
        <f>'実質公債費比率（分子）の構造'!L$45</f>
        <v>32131</v>
      </c>
      <c r="F49" s="161"/>
      <c r="G49" s="161"/>
      <c r="H49" s="161">
        <f>'実質公債費比率（分子）の構造'!M$45</f>
        <v>31644</v>
      </c>
      <c r="I49" s="161"/>
      <c r="J49" s="161"/>
      <c r="K49" s="161">
        <f>'実質公債費比率（分子）の構造'!N$45</f>
        <v>31481</v>
      </c>
      <c r="L49" s="161"/>
      <c r="M49" s="161"/>
      <c r="N49" s="161">
        <f>'実質公債費比率（分子）の構造'!O$45</f>
        <v>30941</v>
      </c>
      <c r="O49" s="161"/>
      <c r="P49" s="161"/>
    </row>
    <row r="50" spans="1:16">
      <c r="A50" s="161" t="s">
        <v>65</v>
      </c>
      <c r="B50" s="161" t="e">
        <f>NA()</f>
        <v>#N/A</v>
      </c>
      <c r="C50" s="161">
        <f>IF(ISNUMBER('実質公債費比率（分子）の構造'!K$53),'実質公債費比率（分子）の構造'!K$53,NA())</f>
        <v>13991</v>
      </c>
      <c r="D50" s="161" t="e">
        <f>NA()</f>
        <v>#N/A</v>
      </c>
      <c r="E50" s="161" t="e">
        <f>NA()</f>
        <v>#N/A</v>
      </c>
      <c r="F50" s="161">
        <f>IF(ISNUMBER('実質公債費比率（分子）の構造'!L$53),'実質公債費比率（分子）の構造'!L$53,NA())</f>
        <v>13121</v>
      </c>
      <c r="G50" s="161" t="e">
        <f>NA()</f>
        <v>#N/A</v>
      </c>
      <c r="H50" s="161" t="e">
        <f>NA()</f>
        <v>#N/A</v>
      </c>
      <c r="I50" s="161">
        <f>IF(ISNUMBER('実質公債費比率（分子）の構造'!M$53),'実質公債費比率（分子）の構造'!M$53,NA())</f>
        <v>13352</v>
      </c>
      <c r="J50" s="161" t="e">
        <f>NA()</f>
        <v>#N/A</v>
      </c>
      <c r="K50" s="161" t="e">
        <f>NA()</f>
        <v>#N/A</v>
      </c>
      <c r="L50" s="161">
        <f>IF(ISNUMBER('実質公債費比率（分子）の構造'!N$53),'実質公債費比率（分子）の構造'!N$53,NA())</f>
        <v>12902</v>
      </c>
      <c r="M50" s="161" t="e">
        <f>NA()</f>
        <v>#N/A</v>
      </c>
      <c r="N50" s="161" t="e">
        <f>NA()</f>
        <v>#N/A</v>
      </c>
      <c r="O50" s="161">
        <f>IF(ISNUMBER('実質公債費比率（分子）の構造'!O$53),'実質公債費比率（分子）の構造'!O$53,NA())</f>
        <v>13004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249404</v>
      </c>
      <c r="E56" s="160"/>
      <c r="F56" s="160"/>
      <c r="G56" s="160">
        <f>'将来負担比率（分子）の構造'!J$52</f>
        <v>262084</v>
      </c>
      <c r="H56" s="160"/>
      <c r="I56" s="160"/>
      <c r="J56" s="160">
        <f>'将来負担比率（分子）の構造'!K$52</f>
        <v>272313</v>
      </c>
      <c r="K56" s="160"/>
      <c r="L56" s="160"/>
      <c r="M56" s="160">
        <f>'将来負担比率（分子）の構造'!L$52</f>
        <v>297204</v>
      </c>
      <c r="N56" s="160"/>
      <c r="O56" s="160"/>
      <c r="P56" s="160">
        <f>'将来負担比率（分子）の構造'!M$52</f>
        <v>327057</v>
      </c>
    </row>
    <row r="57" spans="1:16">
      <c r="A57" s="160" t="s">
        <v>36</v>
      </c>
      <c r="B57" s="160"/>
      <c r="C57" s="160"/>
      <c r="D57" s="160">
        <f>'将来負担比率（分子）の構造'!I$51</f>
        <v>27710</v>
      </c>
      <c r="E57" s="160"/>
      <c r="F57" s="160"/>
      <c r="G57" s="160">
        <f>'将来負担比率（分子）の構造'!J$51</f>
        <v>28119</v>
      </c>
      <c r="H57" s="160"/>
      <c r="I57" s="160"/>
      <c r="J57" s="160">
        <f>'将来負担比率（分子）の構造'!K$51</f>
        <v>28076</v>
      </c>
      <c r="K57" s="160"/>
      <c r="L57" s="160"/>
      <c r="M57" s="160">
        <f>'将来負担比率（分子）の構造'!L$51</f>
        <v>31125</v>
      </c>
      <c r="N57" s="160"/>
      <c r="O57" s="160"/>
      <c r="P57" s="160">
        <f>'将来負担比率（分子）の構造'!M$51</f>
        <v>32191</v>
      </c>
    </row>
    <row r="58" spans="1:16">
      <c r="A58" s="160" t="s">
        <v>35</v>
      </c>
      <c r="B58" s="160"/>
      <c r="C58" s="160"/>
      <c r="D58" s="160">
        <f>'将来負担比率（分子）の構造'!I$50</f>
        <v>15435</v>
      </c>
      <c r="E58" s="160"/>
      <c r="F58" s="160"/>
      <c r="G58" s="160">
        <f>'将来負担比率（分子）の構造'!J$50</f>
        <v>15128</v>
      </c>
      <c r="H58" s="160"/>
      <c r="I58" s="160"/>
      <c r="J58" s="160">
        <f>'将来負担比率（分子）の構造'!K$50</f>
        <v>13385</v>
      </c>
      <c r="K58" s="160"/>
      <c r="L58" s="160"/>
      <c r="M58" s="160">
        <f>'将来負担比率（分子）の構造'!L$50</f>
        <v>17386</v>
      </c>
      <c r="N58" s="160"/>
      <c r="O58" s="160"/>
      <c r="P58" s="160">
        <f>'将来負担比率（分子）の構造'!M$50</f>
        <v>18732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46290</v>
      </c>
      <c r="C62" s="160"/>
      <c r="D62" s="160"/>
      <c r="E62" s="160">
        <f>'将来負担比率（分子）の構造'!J$45</f>
        <v>44003</v>
      </c>
      <c r="F62" s="160"/>
      <c r="G62" s="160"/>
      <c r="H62" s="160">
        <f>'将来負担比率（分子）の構造'!K$45</f>
        <v>40682</v>
      </c>
      <c r="I62" s="160"/>
      <c r="J62" s="160"/>
      <c r="K62" s="160">
        <f>'将来負担比率（分子）の構造'!L$45</f>
        <v>42517</v>
      </c>
      <c r="L62" s="160"/>
      <c r="M62" s="160"/>
      <c r="N62" s="160">
        <f>'将来負担比率（分子）の構造'!M$45</f>
        <v>75498</v>
      </c>
      <c r="O62" s="160"/>
      <c r="P62" s="160"/>
    </row>
    <row r="63" spans="1:16">
      <c r="A63" s="160" t="s">
        <v>28</v>
      </c>
      <c r="B63" s="160">
        <f>'将来負担比率（分子）の構造'!I$44</f>
        <v>533</v>
      </c>
      <c r="C63" s="160"/>
      <c r="D63" s="160"/>
      <c r="E63" s="160">
        <f>'将来負担比率（分子）の構造'!J$44</f>
        <v>229</v>
      </c>
      <c r="F63" s="160"/>
      <c r="G63" s="160"/>
      <c r="H63" s="160">
        <f>'将来負担比率（分子）の構造'!K$44</f>
        <v>150</v>
      </c>
      <c r="I63" s="160"/>
      <c r="J63" s="160"/>
      <c r="K63" s="160">
        <f>'将来負担比率（分子）の構造'!L$44</f>
        <v>70</v>
      </c>
      <c r="L63" s="160"/>
      <c r="M63" s="160"/>
      <c r="N63" s="160">
        <f>'将来負担比率（分子）の構造'!M$44</f>
        <v>3</v>
      </c>
      <c r="O63" s="160"/>
      <c r="P63" s="160"/>
    </row>
    <row r="64" spans="1:16">
      <c r="A64" s="160" t="s">
        <v>27</v>
      </c>
      <c r="B64" s="160">
        <f>'将来負担比率（分子）の構造'!I$43</f>
        <v>79964</v>
      </c>
      <c r="C64" s="160"/>
      <c r="D64" s="160"/>
      <c r="E64" s="160">
        <f>'将来負担比率（分子）の構造'!J$43</f>
        <v>78990</v>
      </c>
      <c r="F64" s="160"/>
      <c r="G64" s="160"/>
      <c r="H64" s="160">
        <f>'将来負担比率（分子）の構造'!K$43</f>
        <v>78386</v>
      </c>
      <c r="I64" s="160"/>
      <c r="J64" s="160"/>
      <c r="K64" s="160">
        <f>'将来負担比率（分子）の構造'!L$43</f>
        <v>77061</v>
      </c>
      <c r="L64" s="160"/>
      <c r="M64" s="160"/>
      <c r="N64" s="160">
        <f>'将来負担比率（分子）の構造'!M$43</f>
        <v>73298</v>
      </c>
      <c r="O64" s="160"/>
      <c r="P64" s="160"/>
    </row>
    <row r="65" spans="1:16">
      <c r="A65" s="160" t="s">
        <v>26</v>
      </c>
      <c r="B65" s="160">
        <f>'将来負担比率（分子）の構造'!I$42</f>
        <v>3283</v>
      </c>
      <c r="C65" s="160"/>
      <c r="D65" s="160"/>
      <c r="E65" s="160">
        <f>'将来負担比率（分子）の構造'!J$42</f>
        <v>2927</v>
      </c>
      <c r="F65" s="160"/>
      <c r="G65" s="160"/>
      <c r="H65" s="160">
        <f>'将来負担比率（分子）の構造'!K$42</f>
        <v>2568</v>
      </c>
      <c r="I65" s="160"/>
      <c r="J65" s="160"/>
      <c r="K65" s="160">
        <f>'将来負担比率（分子）の構造'!L$42</f>
        <v>2206</v>
      </c>
      <c r="L65" s="160"/>
      <c r="M65" s="160"/>
      <c r="N65" s="160">
        <f>'将来負担比率（分子）の構造'!M$42</f>
        <v>1902</v>
      </c>
      <c r="O65" s="160"/>
      <c r="P65" s="160"/>
    </row>
    <row r="66" spans="1:16">
      <c r="A66" s="160" t="s">
        <v>25</v>
      </c>
      <c r="B66" s="160">
        <f>'将来負担比率（分子）の構造'!I$41</f>
        <v>333942</v>
      </c>
      <c r="C66" s="160"/>
      <c r="D66" s="160"/>
      <c r="E66" s="160">
        <f>'将来負担比率（分子）の構造'!J$41</f>
        <v>350443</v>
      </c>
      <c r="F66" s="160"/>
      <c r="G66" s="160"/>
      <c r="H66" s="160">
        <f>'将来負担比率（分子）の構造'!K$41</f>
        <v>366706</v>
      </c>
      <c r="I66" s="160"/>
      <c r="J66" s="160"/>
      <c r="K66" s="160">
        <f>'将来負担比率（分子）の構造'!L$41</f>
        <v>398565</v>
      </c>
      <c r="L66" s="160"/>
      <c r="M66" s="160"/>
      <c r="N66" s="160">
        <f>'将来負担比率（分子）の構造'!M$41</f>
        <v>443111</v>
      </c>
      <c r="O66" s="160"/>
      <c r="P66" s="160"/>
    </row>
    <row r="67" spans="1:16">
      <c r="A67" s="160" t="s">
        <v>69</v>
      </c>
      <c r="B67" s="160" t="e">
        <f>NA()</f>
        <v>#N/A</v>
      </c>
      <c r="C67" s="160">
        <f>IF(ISNUMBER('将来負担比率（分子）の構造'!I$53), IF('将来負担比率（分子）の構造'!I$53 &lt; 0, 0, '将来負担比率（分子）の構造'!I$53), NA())</f>
        <v>171463</v>
      </c>
      <c r="D67" s="160" t="e">
        <f>NA()</f>
        <v>#N/A</v>
      </c>
      <c r="E67" s="160" t="e">
        <f>NA()</f>
        <v>#N/A</v>
      </c>
      <c r="F67" s="160">
        <f>IF(ISNUMBER('将来負担比率（分子）の構造'!J$53), IF('将来負担比率（分子）の構造'!J$53 &lt; 0, 0, '将来負担比率（分子）の構造'!J$53), NA())</f>
        <v>171262</v>
      </c>
      <c r="G67" s="160" t="e">
        <f>NA()</f>
        <v>#N/A</v>
      </c>
      <c r="H67" s="160" t="e">
        <f>NA()</f>
        <v>#N/A</v>
      </c>
      <c r="I67" s="160">
        <f>IF(ISNUMBER('将来負担比率（分子）の構造'!K$53), IF('将来負担比率（分子）の構造'!K$53 &lt; 0, 0, '将来負担比率（分子）の構造'!K$53), NA())</f>
        <v>174718</v>
      </c>
      <c r="J67" s="160" t="e">
        <f>NA()</f>
        <v>#N/A</v>
      </c>
      <c r="K67" s="160" t="e">
        <f>NA()</f>
        <v>#N/A</v>
      </c>
      <c r="L67" s="160">
        <f>IF(ISNUMBER('将来負担比率（分子）の構造'!L$53), IF('将来負担比率（分子）の構造'!L$53 &lt; 0, 0, '将来負担比率（分子）の構造'!L$53), NA())</f>
        <v>174704</v>
      </c>
      <c r="M67" s="160" t="e">
        <f>NA()</f>
        <v>#N/A</v>
      </c>
      <c r="N67" s="160" t="e">
        <f>NA()</f>
        <v>#N/A</v>
      </c>
      <c r="O67" s="160">
        <f>IF(ISNUMBER('将来負担比率（分子）の構造'!M$53), IF('将来負担比率（分子）の構造'!M$53 &lt; 0, 0, '将来負担比率（分子）の構造'!M$53), NA())</f>
        <v>215831</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10075</v>
      </c>
      <c r="C72" s="164">
        <f>基金残高に係る経年分析!G55</f>
        <v>7090</v>
      </c>
      <c r="D72" s="164">
        <f>基金残高に係る経年分析!H55</f>
        <v>4775</v>
      </c>
    </row>
    <row r="73" spans="1:16">
      <c r="A73" s="163" t="s">
        <v>72</v>
      </c>
      <c r="B73" s="164">
        <f>基金残高に係る経年分析!F56</f>
        <v>687</v>
      </c>
      <c r="C73" s="164">
        <f>基金残高に係る経年分析!G56</f>
        <v>5387</v>
      </c>
      <c r="D73" s="164">
        <f>基金残高に係る経年分析!H56</f>
        <v>5387</v>
      </c>
    </row>
    <row r="74" spans="1:16">
      <c r="A74" s="163" t="s">
        <v>73</v>
      </c>
      <c r="B74" s="164">
        <f>基金残高に係る経年分析!F57</f>
        <v>2799</v>
      </c>
      <c r="C74" s="164">
        <f>基金残高に係る経年分析!G57</f>
        <v>4618</v>
      </c>
      <c r="D74" s="164">
        <f>基金残高に係る経年分析!H57</f>
        <v>8638</v>
      </c>
    </row>
  </sheetData>
  <sheetProtection algorithmName="SHA-512" hashValue="+W9bhw6olVkOfOnpBZIuwD1m+cGE3TD2EyzBhqPByDdjzX0RbyuO2S/Qhv5o9Q+d6I8f9lJvTkTv7EvFyZ+XBQ==" saltValue="609aYZ7FtY57eV05KdI7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M12" sqref="AM12:AT12"/>
    </sheetView>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203</v>
      </c>
      <c r="DI1" s="598"/>
      <c r="DJ1" s="598"/>
      <c r="DK1" s="598"/>
      <c r="DL1" s="598"/>
      <c r="DM1" s="598"/>
      <c r="DN1" s="599"/>
      <c r="DO1" s="205"/>
      <c r="DP1" s="597" t="s">
        <v>204</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206</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207</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208</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209</v>
      </c>
      <c r="S4" s="601"/>
      <c r="T4" s="601"/>
      <c r="U4" s="601"/>
      <c r="V4" s="601"/>
      <c r="W4" s="601"/>
      <c r="X4" s="601"/>
      <c r="Y4" s="602"/>
      <c r="Z4" s="600" t="s">
        <v>210</v>
      </c>
      <c r="AA4" s="601"/>
      <c r="AB4" s="601"/>
      <c r="AC4" s="602"/>
      <c r="AD4" s="600" t="s">
        <v>211</v>
      </c>
      <c r="AE4" s="601"/>
      <c r="AF4" s="601"/>
      <c r="AG4" s="601"/>
      <c r="AH4" s="601"/>
      <c r="AI4" s="601"/>
      <c r="AJ4" s="601"/>
      <c r="AK4" s="602"/>
      <c r="AL4" s="600" t="s">
        <v>210</v>
      </c>
      <c r="AM4" s="601"/>
      <c r="AN4" s="601"/>
      <c r="AO4" s="602"/>
      <c r="AP4" s="606" t="s">
        <v>212</v>
      </c>
      <c r="AQ4" s="606"/>
      <c r="AR4" s="606"/>
      <c r="AS4" s="606"/>
      <c r="AT4" s="606"/>
      <c r="AU4" s="606"/>
      <c r="AV4" s="606"/>
      <c r="AW4" s="606"/>
      <c r="AX4" s="606"/>
      <c r="AY4" s="606"/>
      <c r="AZ4" s="606"/>
      <c r="BA4" s="606"/>
      <c r="BB4" s="606"/>
      <c r="BC4" s="606"/>
      <c r="BD4" s="606"/>
      <c r="BE4" s="606"/>
      <c r="BF4" s="606"/>
      <c r="BG4" s="606" t="s">
        <v>213</v>
      </c>
      <c r="BH4" s="606"/>
      <c r="BI4" s="606"/>
      <c r="BJ4" s="606"/>
      <c r="BK4" s="606"/>
      <c r="BL4" s="606"/>
      <c r="BM4" s="606"/>
      <c r="BN4" s="606"/>
      <c r="BO4" s="606" t="s">
        <v>210</v>
      </c>
      <c r="BP4" s="606"/>
      <c r="BQ4" s="606"/>
      <c r="BR4" s="606"/>
      <c r="BS4" s="606" t="s">
        <v>214</v>
      </c>
      <c r="BT4" s="606"/>
      <c r="BU4" s="606"/>
      <c r="BV4" s="606"/>
      <c r="BW4" s="606"/>
      <c r="BX4" s="606"/>
      <c r="BY4" s="606"/>
      <c r="BZ4" s="606"/>
      <c r="CA4" s="606"/>
      <c r="CB4" s="606"/>
      <c r="CD4" s="603" t="s">
        <v>215</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216</v>
      </c>
      <c r="C5" s="608"/>
      <c r="D5" s="608"/>
      <c r="E5" s="608"/>
      <c r="F5" s="608"/>
      <c r="G5" s="608"/>
      <c r="H5" s="608"/>
      <c r="I5" s="608"/>
      <c r="J5" s="608"/>
      <c r="K5" s="608"/>
      <c r="L5" s="608"/>
      <c r="M5" s="608"/>
      <c r="N5" s="608"/>
      <c r="O5" s="608"/>
      <c r="P5" s="608"/>
      <c r="Q5" s="609"/>
      <c r="R5" s="610">
        <v>99416108</v>
      </c>
      <c r="S5" s="611"/>
      <c r="T5" s="611"/>
      <c r="U5" s="611"/>
      <c r="V5" s="611"/>
      <c r="W5" s="611"/>
      <c r="X5" s="611"/>
      <c r="Y5" s="612"/>
      <c r="Z5" s="613">
        <v>23.5</v>
      </c>
      <c r="AA5" s="613"/>
      <c r="AB5" s="613"/>
      <c r="AC5" s="613"/>
      <c r="AD5" s="614">
        <v>94225340</v>
      </c>
      <c r="AE5" s="614"/>
      <c r="AF5" s="614"/>
      <c r="AG5" s="614"/>
      <c r="AH5" s="614"/>
      <c r="AI5" s="614"/>
      <c r="AJ5" s="614"/>
      <c r="AK5" s="614"/>
      <c r="AL5" s="615">
        <v>55.8</v>
      </c>
      <c r="AM5" s="616"/>
      <c r="AN5" s="616"/>
      <c r="AO5" s="617"/>
      <c r="AP5" s="607" t="s">
        <v>217</v>
      </c>
      <c r="AQ5" s="608"/>
      <c r="AR5" s="608"/>
      <c r="AS5" s="608"/>
      <c r="AT5" s="608"/>
      <c r="AU5" s="608"/>
      <c r="AV5" s="608"/>
      <c r="AW5" s="608"/>
      <c r="AX5" s="608"/>
      <c r="AY5" s="608"/>
      <c r="AZ5" s="608"/>
      <c r="BA5" s="608"/>
      <c r="BB5" s="608"/>
      <c r="BC5" s="608"/>
      <c r="BD5" s="608"/>
      <c r="BE5" s="608"/>
      <c r="BF5" s="609"/>
      <c r="BG5" s="621">
        <v>92053111</v>
      </c>
      <c r="BH5" s="622"/>
      <c r="BI5" s="622"/>
      <c r="BJ5" s="622"/>
      <c r="BK5" s="622"/>
      <c r="BL5" s="622"/>
      <c r="BM5" s="622"/>
      <c r="BN5" s="623"/>
      <c r="BO5" s="624">
        <v>92.6</v>
      </c>
      <c r="BP5" s="624"/>
      <c r="BQ5" s="624"/>
      <c r="BR5" s="624"/>
      <c r="BS5" s="625">
        <v>1861522</v>
      </c>
      <c r="BT5" s="625"/>
      <c r="BU5" s="625"/>
      <c r="BV5" s="625"/>
      <c r="BW5" s="625"/>
      <c r="BX5" s="625"/>
      <c r="BY5" s="625"/>
      <c r="BZ5" s="625"/>
      <c r="CA5" s="625"/>
      <c r="CB5" s="629"/>
      <c r="CD5" s="603" t="s">
        <v>212</v>
      </c>
      <c r="CE5" s="604"/>
      <c r="CF5" s="604"/>
      <c r="CG5" s="604"/>
      <c r="CH5" s="604"/>
      <c r="CI5" s="604"/>
      <c r="CJ5" s="604"/>
      <c r="CK5" s="604"/>
      <c r="CL5" s="604"/>
      <c r="CM5" s="604"/>
      <c r="CN5" s="604"/>
      <c r="CO5" s="604"/>
      <c r="CP5" s="604"/>
      <c r="CQ5" s="605"/>
      <c r="CR5" s="603" t="s">
        <v>218</v>
      </c>
      <c r="CS5" s="604"/>
      <c r="CT5" s="604"/>
      <c r="CU5" s="604"/>
      <c r="CV5" s="604"/>
      <c r="CW5" s="604"/>
      <c r="CX5" s="604"/>
      <c r="CY5" s="605"/>
      <c r="CZ5" s="603" t="s">
        <v>210</v>
      </c>
      <c r="DA5" s="604"/>
      <c r="DB5" s="604"/>
      <c r="DC5" s="605"/>
      <c r="DD5" s="603" t="s">
        <v>219</v>
      </c>
      <c r="DE5" s="604"/>
      <c r="DF5" s="604"/>
      <c r="DG5" s="604"/>
      <c r="DH5" s="604"/>
      <c r="DI5" s="604"/>
      <c r="DJ5" s="604"/>
      <c r="DK5" s="604"/>
      <c r="DL5" s="604"/>
      <c r="DM5" s="604"/>
      <c r="DN5" s="604"/>
      <c r="DO5" s="604"/>
      <c r="DP5" s="605"/>
      <c r="DQ5" s="603" t="s">
        <v>220</v>
      </c>
      <c r="DR5" s="604"/>
      <c r="DS5" s="604"/>
      <c r="DT5" s="604"/>
      <c r="DU5" s="604"/>
      <c r="DV5" s="604"/>
      <c r="DW5" s="604"/>
      <c r="DX5" s="604"/>
      <c r="DY5" s="604"/>
      <c r="DZ5" s="604"/>
      <c r="EA5" s="604"/>
      <c r="EB5" s="604"/>
      <c r="EC5" s="605"/>
    </row>
    <row r="6" spans="2:143" ht="11.25" customHeight="1">
      <c r="B6" s="618" t="s">
        <v>221</v>
      </c>
      <c r="C6" s="619"/>
      <c r="D6" s="619"/>
      <c r="E6" s="619"/>
      <c r="F6" s="619"/>
      <c r="G6" s="619"/>
      <c r="H6" s="619"/>
      <c r="I6" s="619"/>
      <c r="J6" s="619"/>
      <c r="K6" s="619"/>
      <c r="L6" s="619"/>
      <c r="M6" s="619"/>
      <c r="N6" s="619"/>
      <c r="O6" s="619"/>
      <c r="P6" s="619"/>
      <c r="Q6" s="620"/>
      <c r="R6" s="621">
        <v>2147354</v>
      </c>
      <c r="S6" s="622"/>
      <c r="T6" s="622"/>
      <c r="U6" s="622"/>
      <c r="V6" s="622"/>
      <c r="W6" s="622"/>
      <c r="X6" s="622"/>
      <c r="Y6" s="623"/>
      <c r="Z6" s="624">
        <v>0.5</v>
      </c>
      <c r="AA6" s="624"/>
      <c r="AB6" s="624"/>
      <c r="AC6" s="624"/>
      <c r="AD6" s="625">
        <v>2147354</v>
      </c>
      <c r="AE6" s="625"/>
      <c r="AF6" s="625"/>
      <c r="AG6" s="625"/>
      <c r="AH6" s="625"/>
      <c r="AI6" s="625"/>
      <c r="AJ6" s="625"/>
      <c r="AK6" s="625"/>
      <c r="AL6" s="626">
        <v>1.3</v>
      </c>
      <c r="AM6" s="627"/>
      <c r="AN6" s="627"/>
      <c r="AO6" s="628"/>
      <c r="AP6" s="618" t="s">
        <v>222</v>
      </c>
      <c r="AQ6" s="619"/>
      <c r="AR6" s="619"/>
      <c r="AS6" s="619"/>
      <c r="AT6" s="619"/>
      <c r="AU6" s="619"/>
      <c r="AV6" s="619"/>
      <c r="AW6" s="619"/>
      <c r="AX6" s="619"/>
      <c r="AY6" s="619"/>
      <c r="AZ6" s="619"/>
      <c r="BA6" s="619"/>
      <c r="BB6" s="619"/>
      <c r="BC6" s="619"/>
      <c r="BD6" s="619"/>
      <c r="BE6" s="619"/>
      <c r="BF6" s="620"/>
      <c r="BG6" s="621">
        <v>92053111</v>
      </c>
      <c r="BH6" s="622"/>
      <c r="BI6" s="622"/>
      <c r="BJ6" s="622"/>
      <c r="BK6" s="622"/>
      <c r="BL6" s="622"/>
      <c r="BM6" s="622"/>
      <c r="BN6" s="623"/>
      <c r="BO6" s="624">
        <v>92.6</v>
      </c>
      <c r="BP6" s="624"/>
      <c r="BQ6" s="624"/>
      <c r="BR6" s="624"/>
      <c r="BS6" s="625">
        <v>1861522</v>
      </c>
      <c r="BT6" s="625"/>
      <c r="BU6" s="625"/>
      <c r="BV6" s="625"/>
      <c r="BW6" s="625"/>
      <c r="BX6" s="625"/>
      <c r="BY6" s="625"/>
      <c r="BZ6" s="625"/>
      <c r="CA6" s="625"/>
      <c r="CB6" s="629"/>
      <c r="CD6" s="632" t="s">
        <v>223</v>
      </c>
      <c r="CE6" s="633"/>
      <c r="CF6" s="633"/>
      <c r="CG6" s="633"/>
      <c r="CH6" s="633"/>
      <c r="CI6" s="633"/>
      <c r="CJ6" s="633"/>
      <c r="CK6" s="633"/>
      <c r="CL6" s="633"/>
      <c r="CM6" s="633"/>
      <c r="CN6" s="633"/>
      <c r="CO6" s="633"/>
      <c r="CP6" s="633"/>
      <c r="CQ6" s="634"/>
      <c r="CR6" s="621">
        <v>1069374</v>
      </c>
      <c r="CS6" s="622"/>
      <c r="CT6" s="622"/>
      <c r="CU6" s="622"/>
      <c r="CV6" s="622"/>
      <c r="CW6" s="622"/>
      <c r="CX6" s="622"/>
      <c r="CY6" s="623"/>
      <c r="CZ6" s="615">
        <v>0.3</v>
      </c>
      <c r="DA6" s="616"/>
      <c r="DB6" s="616"/>
      <c r="DC6" s="635"/>
      <c r="DD6" s="630" t="s">
        <v>173</v>
      </c>
      <c r="DE6" s="622"/>
      <c r="DF6" s="622"/>
      <c r="DG6" s="622"/>
      <c r="DH6" s="622"/>
      <c r="DI6" s="622"/>
      <c r="DJ6" s="622"/>
      <c r="DK6" s="622"/>
      <c r="DL6" s="622"/>
      <c r="DM6" s="622"/>
      <c r="DN6" s="622"/>
      <c r="DO6" s="622"/>
      <c r="DP6" s="623"/>
      <c r="DQ6" s="630">
        <v>1068710</v>
      </c>
      <c r="DR6" s="622"/>
      <c r="DS6" s="622"/>
      <c r="DT6" s="622"/>
      <c r="DU6" s="622"/>
      <c r="DV6" s="622"/>
      <c r="DW6" s="622"/>
      <c r="DX6" s="622"/>
      <c r="DY6" s="622"/>
      <c r="DZ6" s="622"/>
      <c r="EA6" s="622"/>
      <c r="EB6" s="622"/>
      <c r="EC6" s="631"/>
    </row>
    <row r="7" spans="2:143" ht="11.25" customHeight="1">
      <c r="B7" s="618" t="s">
        <v>224</v>
      </c>
      <c r="C7" s="619"/>
      <c r="D7" s="619"/>
      <c r="E7" s="619"/>
      <c r="F7" s="619"/>
      <c r="G7" s="619"/>
      <c r="H7" s="619"/>
      <c r="I7" s="619"/>
      <c r="J7" s="619"/>
      <c r="K7" s="619"/>
      <c r="L7" s="619"/>
      <c r="M7" s="619"/>
      <c r="N7" s="619"/>
      <c r="O7" s="619"/>
      <c r="P7" s="619"/>
      <c r="Q7" s="620"/>
      <c r="R7" s="621">
        <v>165913</v>
      </c>
      <c r="S7" s="622"/>
      <c r="T7" s="622"/>
      <c r="U7" s="622"/>
      <c r="V7" s="622"/>
      <c r="W7" s="622"/>
      <c r="X7" s="622"/>
      <c r="Y7" s="623"/>
      <c r="Z7" s="624">
        <v>0</v>
      </c>
      <c r="AA7" s="624"/>
      <c r="AB7" s="624"/>
      <c r="AC7" s="624"/>
      <c r="AD7" s="625">
        <v>165913</v>
      </c>
      <c r="AE7" s="625"/>
      <c r="AF7" s="625"/>
      <c r="AG7" s="625"/>
      <c r="AH7" s="625"/>
      <c r="AI7" s="625"/>
      <c r="AJ7" s="625"/>
      <c r="AK7" s="625"/>
      <c r="AL7" s="626">
        <v>0.1</v>
      </c>
      <c r="AM7" s="627"/>
      <c r="AN7" s="627"/>
      <c r="AO7" s="628"/>
      <c r="AP7" s="618" t="s">
        <v>225</v>
      </c>
      <c r="AQ7" s="619"/>
      <c r="AR7" s="619"/>
      <c r="AS7" s="619"/>
      <c r="AT7" s="619"/>
      <c r="AU7" s="619"/>
      <c r="AV7" s="619"/>
      <c r="AW7" s="619"/>
      <c r="AX7" s="619"/>
      <c r="AY7" s="619"/>
      <c r="AZ7" s="619"/>
      <c r="BA7" s="619"/>
      <c r="BB7" s="619"/>
      <c r="BC7" s="619"/>
      <c r="BD7" s="619"/>
      <c r="BE7" s="619"/>
      <c r="BF7" s="620"/>
      <c r="BG7" s="621">
        <v>45366202</v>
      </c>
      <c r="BH7" s="622"/>
      <c r="BI7" s="622"/>
      <c r="BJ7" s="622"/>
      <c r="BK7" s="622"/>
      <c r="BL7" s="622"/>
      <c r="BM7" s="622"/>
      <c r="BN7" s="623"/>
      <c r="BO7" s="624">
        <v>45.6</v>
      </c>
      <c r="BP7" s="624"/>
      <c r="BQ7" s="624"/>
      <c r="BR7" s="624"/>
      <c r="BS7" s="625">
        <v>1861522</v>
      </c>
      <c r="BT7" s="625"/>
      <c r="BU7" s="625"/>
      <c r="BV7" s="625"/>
      <c r="BW7" s="625"/>
      <c r="BX7" s="625"/>
      <c r="BY7" s="625"/>
      <c r="BZ7" s="625"/>
      <c r="CA7" s="625"/>
      <c r="CB7" s="629"/>
      <c r="CD7" s="636" t="s">
        <v>226</v>
      </c>
      <c r="CE7" s="637"/>
      <c r="CF7" s="637"/>
      <c r="CG7" s="637"/>
      <c r="CH7" s="637"/>
      <c r="CI7" s="637"/>
      <c r="CJ7" s="637"/>
      <c r="CK7" s="637"/>
      <c r="CL7" s="637"/>
      <c r="CM7" s="637"/>
      <c r="CN7" s="637"/>
      <c r="CO7" s="637"/>
      <c r="CP7" s="637"/>
      <c r="CQ7" s="638"/>
      <c r="CR7" s="621">
        <v>28741970</v>
      </c>
      <c r="CS7" s="622"/>
      <c r="CT7" s="622"/>
      <c r="CU7" s="622"/>
      <c r="CV7" s="622"/>
      <c r="CW7" s="622"/>
      <c r="CX7" s="622"/>
      <c r="CY7" s="623"/>
      <c r="CZ7" s="624">
        <v>7</v>
      </c>
      <c r="DA7" s="624"/>
      <c r="DB7" s="624"/>
      <c r="DC7" s="624"/>
      <c r="DD7" s="630">
        <v>447528</v>
      </c>
      <c r="DE7" s="622"/>
      <c r="DF7" s="622"/>
      <c r="DG7" s="622"/>
      <c r="DH7" s="622"/>
      <c r="DI7" s="622"/>
      <c r="DJ7" s="622"/>
      <c r="DK7" s="622"/>
      <c r="DL7" s="622"/>
      <c r="DM7" s="622"/>
      <c r="DN7" s="622"/>
      <c r="DO7" s="622"/>
      <c r="DP7" s="623"/>
      <c r="DQ7" s="630">
        <v>22664325</v>
      </c>
      <c r="DR7" s="622"/>
      <c r="DS7" s="622"/>
      <c r="DT7" s="622"/>
      <c r="DU7" s="622"/>
      <c r="DV7" s="622"/>
      <c r="DW7" s="622"/>
      <c r="DX7" s="622"/>
      <c r="DY7" s="622"/>
      <c r="DZ7" s="622"/>
      <c r="EA7" s="622"/>
      <c r="EB7" s="622"/>
      <c r="EC7" s="631"/>
    </row>
    <row r="8" spans="2:143" ht="11.25" customHeight="1">
      <c r="B8" s="618" t="s">
        <v>227</v>
      </c>
      <c r="C8" s="619"/>
      <c r="D8" s="619"/>
      <c r="E8" s="619"/>
      <c r="F8" s="619"/>
      <c r="G8" s="619"/>
      <c r="H8" s="619"/>
      <c r="I8" s="619"/>
      <c r="J8" s="619"/>
      <c r="K8" s="619"/>
      <c r="L8" s="619"/>
      <c r="M8" s="619"/>
      <c r="N8" s="619"/>
      <c r="O8" s="619"/>
      <c r="P8" s="619"/>
      <c r="Q8" s="620"/>
      <c r="R8" s="621">
        <v>231897</v>
      </c>
      <c r="S8" s="622"/>
      <c r="T8" s="622"/>
      <c r="U8" s="622"/>
      <c r="V8" s="622"/>
      <c r="W8" s="622"/>
      <c r="X8" s="622"/>
      <c r="Y8" s="623"/>
      <c r="Z8" s="624">
        <v>0.1</v>
      </c>
      <c r="AA8" s="624"/>
      <c r="AB8" s="624"/>
      <c r="AC8" s="624"/>
      <c r="AD8" s="625">
        <v>231897</v>
      </c>
      <c r="AE8" s="625"/>
      <c r="AF8" s="625"/>
      <c r="AG8" s="625"/>
      <c r="AH8" s="625"/>
      <c r="AI8" s="625"/>
      <c r="AJ8" s="625"/>
      <c r="AK8" s="625"/>
      <c r="AL8" s="626">
        <v>0.1</v>
      </c>
      <c r="AM8" s="627"/>
      <c r="AN8" s="627"/>
      <c r="AO8" s="628"/>
      <c r="AP8" s="618" t="s">
        <v>228</v>
      </c>
      <c r="AQ8" s="619"/>
      <c r="AR8" s="619"/>
      <c r="AS8" s="619"/>
      <c r="AT8" s="619"/>
      <c r="AU8" s="619"/>
      <c r="AV8" s="619"/>
      <c r="AW8" s="619"/>
      <c r="AX8" s="619"/>
      <c r="AY8" s="619"/>
      <c r="AZ8" s="619"/>
      <c r="BA8" s="619"/>
      <c r="BB8" s="619"/>
      <c r="BC8" s="619"/>
      <c r="BD8" s="619"/>
      <c r="BE8" s="619"/>
      <c r="BF8" s="620"/>
      <c r="BG8" s="621">
        <v>1191288</v>
      </c>
      <c r="BH8" s="622"/>
      <c r="BI8" s="622"/>
      <c r="BJ8" s="622"/>
      <c r="BK8" s="622"/>
      <c r="BL8" s="622"/>
      <c r="BM8" s="622"/>
      <c r="BN8" s="623"/>
      <c r="BO8" s="624">
        <v>1.2</v>
      </c>
      <c r="BP8" s="624"/>
      <c r="BQ8" s="624"/>
      <c r="BR8" s="624"/>
      <c r="BS8" s="630" t="s">
        <v>173</v>
      </c>
      <c r="BT8" s="622"/>
      <c r="BU8" s="622"/>
      <c r="BV8" s="622"/>
      <c r="BW8" s="622"/>
      <c r="BX8" s="622"/>
      <c r="BY8" s="622"/>
      <c r="BZ8" s="622"/>
      <c r="CA8" s="622"/>
      <c r="CB8" s="631"/>
      <c r="CD8" s="636" t="s">
        <v>229</v>
      </c>
      <c r="CE8" s="637"/>
      <c r="CF8" s="637"/>
      <c r="CG8" s="637"/>
      <c r="CH8" s="637"/>
      <c r="CI8" s="637"/>
      <c r="CJ8" s="637"/>
      <c r="CK8" s="637"/>
      <c r="CL8" s="637"/>
      <c r="CM8" s="637"/>
      <c r="CN8" s="637"/>
      <c r="CO8" s="637"/>
      <c r="CP8" s="637"/>
      <c r="CQ8" s="638"/>
      <c r="CR8" s="621">
        <v>149001709</v>
      </c>
      <c r="CS8" s="622"/>
      <c r="CT8" s="622"/>
      <c r="CU8" s="622"/>
      <c r="CV8" s="622"/>
      <c r="CW8" s="622"/>
      <c r="CX8" s="622"/>
      <c r="CY8" s="623"/>
      <c r="CZ8" s="624">
        <v>36.299999999999997</v>
      </c>
      <c r="DA8" s="624"/>
      <c r="DB8" s="624"/>
      <c r="DC8" s="624"/>
      <c r="DD8" s="630">
        <v>3093556</v>
      </c>
      <c r="DE8" s="622"/>
      <c r="DF8" s="622"/>
      <c r="DG8" s="622"/>
      <c r="DH8" s="622"/>
      <c r="DI8" s="622"/>
      <c r="DJ8" s="622"/>
      <c r="DK8" s="622"/>
      <c r="DL8" s="622"/>
      <c r="DM8" s="622"/>
      <c r="DN8" s="622"/>
      <c r="DO8" s="622"/>
      <c r="DP8" s="623"/>
      <c r="DQ8" s="630">
        <v>61075028</v>
      </c>
      <c r="DR8" s="622"/>
      <c r="DS8" s="622"/>
      <c r="DT8" s="622"/>
      <c r="DU8" s="622"/>
      <c r="DV8" s="622"/>
      <c r="DW8" s="622"/>
      <c r="DX8" s="622"/>
      <c r="DY8" s="622"/>
      <c r="DZ8" s="622"/>
      <c r="EA8" s="622"/>
      <c r="EB8" s="622"/>
      <c r="EC8" s="631"/>
    </row>
    <row r="9" spans="2:143" ht="11.25" customHeight="1">
      <c r="B9" s="618" t="s">
        <v>230</v>
      </c>
      <c r="C9" s="619"/>
      <c r="D9" s="619"/>
      <c r="E9" s="619"/>
      <c r="F9" s="619"/>
      <c r="G9" s="619"/>
      <c r="H9" s="619"/>
      <c r="I9" s="619"/>
      <c r="J9" s="619"/>
      <c r="K9" s="619"/>
      <c r="L9" s="619"/>
      <c r="M9" s="619"/>
      <c r="N9" s="619"/>
      <c r="O9" s="619"/>
      <c r="P9" s="619"/>
      <c r="Q9" s="620"/>
      <c r="R9" s="621">
        <v>334395</v>
      </c>
      <c r="S9" s="622"/>
      <c r="T9" s="622"/>
      <c r="U9" s="622"/>
      <c r="V9" s="622"/>
      <c r="W9" s="622"/>
      <c r="X9" s="622"/>
      <c r="Y9" s="623"/>
      <c r="Z9" s="624">
        <v>0.1</v>
      </c>
      <c r="AA9" s="624"/>
      <c r="AB9" s="624"/>
      <c r="AC9" s="624"/>
      <c r="AD9" s="625">
        <v>334395</v>
      </c>
      <c r="AE9" s="625"/>
      <c r="AF9" s="625"/>
      <c r="AG9" s="625"/>
      <c r="AH9" s="625"/>
      <c r="AI9" s="625"/>
      <c r="AJ9" s="625"/>
      <c r="AK9" s="625"/>
      <c r="AL9" s="626">
        <v>0.2</v>
      </c>
      <c r="AM9" s="627"/>
      <c r="AN9" s="627"/>
      <c r="AO9" s="628"/>
      <c r="AP9" s="618" t="s">
        <v>231</v>
      </c>
      <c r="AQ9" s="619"/>
      <c r="AR9" s="619"/>
      <c r="AS9" s="619"/>
      <c r="AT9" s="619"/>
      <c r="AU9" s="619"/>
      <c r="AV9" s="619"/>
      <c r="AW9" s="619"/>
      <c r="AX9" s="619"/>
      <c r="AY9" s="619"/>
      <c r="AZ9" s="619"/>
      <c r="BA9" s="619"/>
      <c r="BB9" s="619"/>
      <c r="BC9" s="619"/>
      <c r="BD9" s="619"/>
      <c r="BE9" s="619"/>
      <c r="BF9" s="620"/>
      <c r="BG9" s="621">
        <v>34158913</v>
      </c>
      <c r="BH9" s="622"/>
      <c r="BI9" s="622"/>
      <c r="BJ9" s="622"/>
      <c r="BK9" s="622"/>
      <c r="BL9" s="622"/>
      <c r="BM9" s="622"/>
      <c r="BN9" s="623"/>
      <c r="BO9" s="624">
        <v>34.4</v>
      </c>
      <c r="BP9" s="624"/>
      <c r="BQ9" s="624"/>
      <c r="BR9" s="624"/>
      <c r="BS9" s="630" t="s">
        <v>173</v>
      </c>
      <c r="BT9" s="622"/>
      <c r="BU9" s="622"/>
      <c r="BV9" s="622"/>
      <c r="BW9" s="622"/>
      <c r="BX9" s="622"/>
      <c r="BY9" s="622"/>
      <c r="BZ9" s="622"/>
      <c r="CA9" s="622"/>
      <c r="CB9" s="631"/>
      <c r="CD9" s="636" t="s">
        <v>232</v>
      </c>
      <c r="CE9" s="637"/>
      <c r="CF9" s="637"/>
      <c r="CG9" s="637"/>
      <c r="CH9" s="637"/>
      <c r="CI9" s="637"/>
      <c r="CJ9" s="637"/>
      <c r="CK9" s="637"/>
      <c r="CL9" s="637"/>
      <c r="CM9" s="637"/>
      <c r="CN9" s="637"/>
      <c r="CO9" s="637"/>
      <c r="CP9" s="637"/>
      <c r="CQ9" s="638"/>
      <c r="CR9" s="621">
        <v>46400065</v>
      </c>
      <c r="CS9" s="622"/>
      <c r="CT9" s="622"/>
      <c r="CU9" s="622"/>
      <c r="CV9" s="622"/>
      <c r="CW9" s="622"/>
      <c r="CX9" s="622"/>
      <c r="CY9" s="623"/>
      <c r="CZ9" s="624">
        <v>11.3</v>
      </c>
      <c r="DA9" s="624"/>
      <c r="DB9" s="624"/>
      <c r="DC9" s="624"/>
      <c r="DD9" s="630">
        <v>1658064</v>
      </c>
      <c r="DE9" s="622"/>
      <c r="DF9" s="622"/>
      <c r="DG9" s="622"/>
      <c r="DH9" s="622"/>
      <c r="DI9" s="622"/>
      <c r="DJ9" s="622"/>
      <c r="DK9" s="622"/>
      <c r="DL9" s="622"/>
      <c r="DM9" s="622"/>
      <c r="DN9" s="622"/>
      <c r="DO9" s="622"/>
      <c r="DP9" s="623"/>
      <c r="DQ9" s="630">
        <v>13341280</v>
      </c>
      <c r="DR9" s="622"/>
      <c r="DS9" s="622"/>
      <c r="DT9" s="622"/>
      <c r="DU9" s="622"/>
      <c r="DV9" s="622"/>
      <c r="DW9" s="622"/>
      <c r="DX9" s="622"/>
      <c r="DY9" s="622"/>
      <c r="DZ9" s="622"/>
      <c r="EA9" s="622"/>
      <c r="EB9" s="622"/>
      <c r="EC9" s="631"/>
    </row>
    <row r="10" spans="2:143" ht="11.25" customHeight="1">
      <c r="B10" s="618" t="s">
        <v>233</v>
      </c>
      <c r="C10" s="619"/>
      <c r="D10" s="619"/>
      <c r="E10" s="619"/>
      <c r="F10" s="619"/>
      <c r="G10" s="619"/>
      <c r="H10" s="619"/>
      <c r="I10" s="619"/>
      <c r="J10" s="619"/>
      <c r="K10" s="619"/>
      <c r="L10" s="619"/>
      <c r="M10" s="619"/>
      <c r="N10" s="619"/>
      <c r="O10" s="619"/>
      <c r="P10" s="619"/>
      <c r="Q10" s="620"/>
      <c r="R10" s="621" t="s">
        <v>173</v>
      </c>
      <c r="S10" s="622"/>
      <c r="T10" s="622"/>
      <c r="U10" s="622"/>
      <c r="V10" s="622"/>
      <c r="W10" s="622"/>
      <c r="X10" s="622"/>
      <c r="Y10" s="623"/>
      <c r="Z10" s="624" t="s">
        <v>173</v>
      </c>
      <c r="AA10" s="624"/>
      <c r="AB10" s="624"/>
      <c r="AC10" s="624"/>
      <c r="AD10" s="625" t="s">
        <v>173</v>
      </c>
      <c r="AE10" s="625"/>
      <c r="AF10" s="625"/>
      <c r="AG10" s="625"/>
      <c r="AH10" s="625"/>
      <c r="AI10" s="625"/>
      <c r="AJ10" s="625"/>
      <c r="AK10" s="625"/>
      <c r="AL10" s="626" t="s">
        <v>173</v>
      </c>
      <c r="AM10" s="627"/>
      <c r="AN10" s="627"/>
      <c r="AO10" s="628"/>
      <c r="AP10" s="618" t="s">
        <v>234</v>
      </c>
      <c r="AQ10" s="619"/>
      <c r="AR10" s="619"/>
      <c r="AS10" s="619"/>
      <c r="AT10" s="619"/>
      <c r="AU10" s="619"/>
      <c r="AV10" s="619"/>
      <c r="AW10" s="619"/>
      <c r="AX10" s="619"/>
      <c r="AY10" s="619"/>
      <c r="AZ10" s="619"/>
      <c r="BA10" s="619"/>
      <c r="BB10" s="619"/>
      <c r="BC10" s="619"/>
      <c r="BD10" s="619"/>
      <c r="BE10" s="619"/>
      <c r="BF10" s="620"/>
      <c r="BG10" s="621">
        <v>2825083</v>
      </c>
      <c r="BH10" s="622"/>
      <c r="BI10" s="622"/>
      <c r="BJ10" s="622"/>
      <c r="BK10" s="622"/>
      <c r="BL10" s="622"/>
      <c r="BM10" s="622"/>
      <c r="BN10" s="623"/>
      <c r="BO10" s="624">
        <v>2.8</v>
      </c>
      <c r="BP10" s="624"/>
      <c r="BQ10" s="624"/>
      <c r="BR10" s="624"/>
      <c r="BS10" s="630">
        <v>457322</v>
      </c>
      <c r="BT10" s="622"/>
      <c r="BU10" s="622"/>
      <c r="BV10" s="622"/>
      <c r="BW10" s="622"/>
      <c r="BX10" s="622"/>
      <c r="BY10" s="622"/>
      <c r="BZ10" s="622"/>
      <c r="CA10" s="622"/>
      <c r="CB10" s="631"/>
      <c r="CD10" s="636" t="s">
        <v>235</v>
      </c>
      <c r="CE10" s="637"/>
      <c r="CF10" s="637"/>
      <c r="CG10" s="637"/>
      <c r="CH10" s="637"/>
      <c r="CI10" s="637"/>
      <c r="CJ10" s="637"/>
      <c r="CK10" s="637"/>
      <c r="CL10" s="637"/>
      <c r="CM10" s="637"/>
      <c r="CN10" s="637"/>
      <c r="CO10" s="637"/>
      <c r="CP10" s="637"/>
      <c r="CQ10" s="638"/>
      <c r="CR10" s="621">
        <v>368365</v>
      </c>
      <c r="CS10" s="622"/>
      <c r="CT10" s="622"/>
      <c r="CU10" s="622"/>
      <c r="CV10" s="622"/>
      <c r="CW10" s="622"/>
      <c r="CX10" s="622"/>
      <c r="CY10" s="623"/>
      <c r="CZ10" s="624">
        <v>0.1</v>
      </c>
      <c r="DA10" s="624"/>
      <c r="DB10" s="624"/>
      <c r="DC10" s="624"/>
      <c r="DD10" s="630">
        <v>171888</v>
      </c>
      <c r="DE10" s="622"/>
      <c r="DF10" s="622"/>
      <c r="DG10" s="622"/>
      <c r="DH10" s="622"/>
      <c r="DI10" s="622"/>
      <c r="DJ10" s="622"/>
      <c r="DK10" s="622"/>
      <c r="DL10" s="622"/>
      <c r="DM10" s="622"/>
      <c r="DN10" s="622"/>
      <c r="DO10" s="622"/>
      <c r="DP10" s="623"/>
      <c r="DQ10" s="630">
        <v>200839</v>
      </c>
      <c r="DR10" s="622"/>
      <c r="DS10" s="622"/>
      <c r="DT10" s="622"/>
      <c r="DU10" s="622"/>
      <c r="DV10" s="622"/>
      <c r="DW10" s="622"/>
      <c r="DX10" s="622"/>
      <c r="DY10" s="622"/>
      <c r="DZ10" s="622"/>
      <c r="EA10" s="622"/>
      <c r="EB10" s="622"/>
      <c r="EC10" s="631"/>
    </row>
    <row r="11" spans="2:143" ht="11.25" customHeight="1">
      <c r="B11" s="618" t="s">
        <v>236</v>
      </c>
      <c r="C11" s="619"/>
      <c r="D11" s="619"/>
      <c r="E11" s="619"/>
      <c r="F11" s="619"/>
      <c r="G11" s="619"/>
      <c r="H11" s="619"/>
      <c r="I11" s="619"/>
      <c r="J11" s="619"/>
      <c r="K11" s="619"/>
      <c r="L11" s="619"/>
      <c r="M11" s="619"/>
      <c r="N11" s="619"/>
      <c r="O11" s="619"/>
      <c r="P11" s="619"/>
      <c r="Q11" s="620"/>
      <c r="R11" s="621">
        <v>11090376</v>
      </c>
      <c r="S11" s="622"/>
      <c r="T11" s="622"/>
      <c r="U11" s="622"/>
      <c r="V11" s="622"/>
      <c r="W11" s="622"/>
      <c r="X11" s="622"/>
      <c r="Y11" s="623"/>
      <c r="Z11" s="624">
        <v>2.6</v>
      </c>
      <c r="AA11" s="624"/>
      <c r="AB11" s="624"/>
      <c r="AC11" s="624"/>
      <c r="AD11" s="625">
        <v>11090376</v>
      </c>
      <c r="AE11" s="625"/>
      <c r="AF11" s="625"/>
      <c r="AG11" s="625"/>
      <c r="AH11" s="625"/>
      <c r="AI11" s="625"/>
      <c r="AJ11" s="625"/>
      <c r="AK11" s="625"/>
      <c r="AL11" s="626">
        <v>6.6</v>
      </c>
      <c r="AM11" s="627"/>
      <c r="AN11" s="627"/>
      <c r="AO11" s="628"/>
      <c r="AP11" s="618" t="s">
        <v>237</v>
      </c>
      <c r="AQ11" s="619"/>
      <c r="AR11" s="619"/>
      <c r="AS11" s="619"/>
      <c r="AT11" s="619"/>
      <c r="AU11" s="619"/>
      <c r="AV11" s="619"/>
      <c r="AW11" s="619"/>
      <c r="AX11" s="619"/>
      <c r="AY11" s="619"/>
      <c r="AZ11" s="619"/>
      <c r="BA11" s="619"/>
      <c r="BB11" s="619"/>
      <c r="BC11" s="619"/>
      <c r="BD11" s="619"/>
      <c r="BE11" s="619"/>
      <c r="BF11" s="620"/>
      <c r="BG11" s="621">
        <v>7190918</v>
      </c>
      <c r="BH11" s="622"/>
      <c r="BI11" s="622"/>
      <c r="BJ11" s="622"/>
      <c r="BK11" s="622"/>
      <c r="BL11" s="622"/>
      <c r="BM11" s="622"/>
      <c r="BN11" s="623"/>
      <c r="BO11" s="624">
        <v>7.2</v>
      </c>
      <c r="BP11" s="624"/>
      <c r="BQ11" s="624"/>
      <c r="BR11" s="624"/>
      <c r="BS11" s="630">
        <v>1404200</v>
      </c>
      <c r="BT11" s="622"/>
      <c r="BU11" s="622"/>
      <c r="BV11" s="622"/>
      <c r="BW11" s="622"/>
      <c r="BX11" s="622"/>
      <c r="BY11" s="622"/>
      <c r="BZ11" s="622"/>
      <c r="CA11" s="622"/>
      <c r="CB11" s="631"/>
      <c r="CD11" s="636" t="s">
        <v>238</v>
      </c>
      <c r="CE11" s="637"/>
      <c r="CF11" s="637"/>
      <c r="CG11" s="637"/>
      <c r="CH11" s="637"/>
      <c r="CI11" s="637"/>
      <c r="CJ11" s="637"/>
      <c r="CK11" s="637"/>
      <c r="CL11" s="637"/>
      <c r="CM11" s="637"/>
      <c r="CN11" s="637"/>
      <c r="CO11" s="637"/>
      <c r="CP11" s="637"/>
      <c r="CQ11" s="638"/>
      <c r="CR11" s="621">
        <v>9428500</v>
      </c>
      <c r="CS11" s="622"/>
      <c r="CT11" s="622"/>
      <c r="CU11" s="622"/>
      <c r="CV11" s="622"/>
      <c r="CW11" s="622"/>
      <c r="CX11" s="622"/>
      <c r="CY11" s="623"/>
      <c r="CZ11" s="624">
        <v>2.2999999999999998</v>
      </c>
      <c r="DA11" s="624"/>
      <c r="DB11" s="624"/>
      <c r="DC11" s="624"/>
      <c r="DD11" s="630">
        <v>6269934</v>
      </c>
      <c r="DE11" s="622"/>
      <c r="DF11" s="622"/>
      <c r="DG11" s="622"/>
      <c r="DH11" s="622"/>
      <c r="DI11" s="622"/>
      <c r="DJ11" s="622"/>
      <c r="DK11" s="622"/>
      <c r="DL11" s="622"/>
      <c r="DM11" s="622"/>
      <c r="DN11" s="622"/>
      <c r="DO11" s="622"/>
      <c r="DP11" s="623"/>
      <c r="DQ11" s="630">
        <v>2985507</v>
      </c>
      <c r="DR11" s="622"/>
      <c r="DS11" s="622"/>
      <c r="DT11" s="622"/>
      <c r="DU11" s="622"/>
      <c r="DV11" s="622"/>
      <c r="DW11" s="622"/>
      <c r="DX11" s="622"/>
      <c r="DY11" s="622"/>
      <c r="DZ11" s="622"/>
      <c r="EA11" s="622"/>
      <c r="EB11" s="622"/>
      <c r="EC11" s="631"/>
    </row>
    <row r="12" spans="2:143" ht="11.25" customHeight="1">
      <c r="B12" s="618" t="s">
        <v>239</v>
      </c>
      <c r="C12" s="619"/>
      <c r="D12" s="619"/>
      <c r="E12" s="619"/>
      <c r="F12" s="619"/>
      <c r="G12" s="619"/>
      <c r="H12" s="619"/>
      <c r="I12" s="619"/>
      <c r="J12" s="619"/>
      <c r="K12" s="619"/>
      <c r="L12" s="619"/>
      <c r="M12" s="619"/>
      <c r="N12" s="619"/>
      <c r="O12" s="619"/>
      <c r="P12" s="619"/>
      <c r="Q12" s="620"/>
      <c r="R12" s="621">
        <v>13909897</v>
      </c>
      <c r="S12" s="622"/>
      <c r="T12" s="622"/>
      <c r="U12" s="622"/>
      <c r="V12" s="622"/>
      <c r="W12" s="622"/>
      <c r="X12" s="622"/>
      <c r="Y12" s="623"/>
      <c r="Z12" s="624">
        <v>3.3</v>
      </c>
      <c r="AA12" s="624"/>
      <c r="AB12" s="624"/>
      <c r="AC12" s="624"/>
      <c r="AD12" s="625">
        <v>13909897</v>
      </c>
      <c r="AE12" s="625"/>
      <c r="AF12" s="625"/>
      <c r="AG12" s="625"/>
      <c r="AH12" s="625"/>
      <c r="AI12" s="625"/>
      <c r="AJ12" s="625"/>
      <c r="AK12" s="625"/>
      <c r="AL12" s="626">
        <v>8.1999999999999993</v>
      </c>
      <c r="AM12" s="627"/>
      <c r="AN12" s="627"/>
      <c r="AO12" s="628"/>
      <c r="AP12" s="618" t="s">
        <v>240</v>
      </c>
      <c r="AQ12" s="619"/>
      <c r="AR12" s="619"/>
      <c r="AS12" s="619"/>
      <c r="AT12" s="619"/>
      <c r="AU12" s="619"/>
      <c r="AV12" s="619"/>
      <c r="AW12" s="619"/>
      <c r="AX12" s="619"/>
      <c r="AY12" s="619"/>
      <c r="AZ12" s="619"/>
      <c r="BA12" s="619"/>
      <c r="BB12" s="619"/>
      <c r="BC12" s="619"/>
      <c r="BD12" s="619"/>
      <c r="BE12" s="619"/>
      <c r="BF12" s="620"/>
      <c r="BG12" s="621">
        <v>39744862</v>
      </c>
      <c r="BH12" s="622"/>
      <c r="BI12" s="622"/>
      <c r="BJ12" s="622"/>
      <c r="BK12" s="622"/>
      <c r="BL12" s="622"/>
      <c r="BM12" s="622"/>
      <c r="BN12" s="623"/>
      <c r="BO12" s="624">
        <v>40</v>
      </c>
      <c r="BP12" s="624"/>
      <c r="BQ12" s="624"/>
      <c r="BR12" s="624"/>
      <c r="BS12" s="630" t="s">
        <v>173</v>
      </c>
      <c r="BT12" s="622"/>
      <c r="BU12" s="622"/>
      <c r="BV12" s="622"/>
      <c r="BW12" s="622"/>
      <c r="BX12" s="622"/>
      <c r="BY12" s="622"/>
      <c r="BZ12" s="622"/>
      <c r="CA12" s="622"/>
      <c r="CB12" s="631"/>
      <c r="CD12" s="636" t="s">
        <v>241</v>
      </c>
      <c r="CE12" s="637"/>
      <c r="CF12" s="637"/>
      <c r="CG12" s="637"/>
      <c r="CH12" s="637"/>
      <c r="CI12" s="637"/>
      <c r="CJ12" s="637"/>
      <c r="CK12" s="637"/>
      <c r="CL12" s="637"/>
      <c r="CM12" s="637"/>
      <c r="CN12" s="637"/>
      <c r="CO12" s="637"/>
      <c r="CP12" s="637"/>
      <c r="CQ12" s="638"/>
      <c r="CR12" s="621">
        <v>9898681</v>
      </c>
      <c r="CS12" s="622"/>
      <c r="CT12" s="622"/>
      <c r="CU12" s="622"/>
      <c r="CV12" s="622"/>
      <c r="CW12" s="622"/>
      <c r="CX12" s="622"/>
      <c r="CY12" s="623"/>
      <c r="CZ12" s="624">
        <v>2.4</v>
      </c>
      <c r="DA12" s="624"/>
      <c r="DB12" s="624"/>
      <c r="DC12" s="624"/>
      <c r="DD12" s="630">
        <v>3740154</v>
      </c>
      <c r="DE12" s="622"/>
      <c r="DF12" s="622"/>
      <c r="DG12" s="622"/>
      <c r="DH12" s="622"/>
      <c r="DI12" s="622"/>
      <c r="DJ12" s="622"/>
      <c r="DK12" s="622"/>
      <c r="DL12" s="622"/>
      <c r="DM12" s="622"/>
      <c r="DN12" s="622"/>
      <c r="DO12" s="622"/>
      <c r="DP12" s="623"/>
      <c r="DQ12" s="630">
        <v>3735306</v>
      </c>
      <c r="DR12" s="622"/>
      <c r="DS12" s="622"/>
      <c r="DT12" s="622"/>
      <c r="DU12" s="622"/>
      <c r="DV12" s="622"/>
      <c r="DW12" s="622"/>
      <c r="DX12" s="622"/>
      <c r="DY12" s="622"/>
      <c r="DZ12" s="622"/>
      <c r="EA12" s="622"/>
      <c r="EB12" s="622"/>
      <c r="EC12" s="631"/>
    </row>
    <row r="13" spans="2:143" ht="11.25" customHeight="1">
      <c r="B13" s="618" t="s">
        <v>242</v>
      </c>
      <c r="C13" s="619"/>
      <c r="D13" s="619"/>
      <c r="E13" s="619"/>
      <c r="F13" s="619"/>
      <c r="G13" s="619"/>
      <c r="H13" s="619"/>
      <c r="I13" s="619"/>
      <c r="J13" s="619"/>
      <c r="K13" s="619"/>
      <c r="L13" s="619"/>
      <c r="M13" s="619"/>
      <c r="N13" s="619"/>
      <c r="O13" s="619"/>
      <c r="P13" s="619"/>
      <c r="Q13" s="620"/>
      <c r="R13" s="621">
        <v>12505</v>
      </c>
      <c r="S13" s="622"/>
      <c r="T13" s="622"/>
      <c r="U13" s="622"/>
      <c r="V13" s="622"/>
      <c r="W13" s="622"/>
      <c r="X13" s="622"/>
      <c r="Y13" s="623"/>
      <c r="Z13" s="624">
        <v>0</v>
      </c>
      <c r="AA13" s="624"/>
      <c r="AB13" s="624"/>
      <c r="AC13" s="624"/>
      <c r="AD13" s="625">
        <v>12505</v>
      </c>
      <c r="AE13" s="625"/>
      <c r="AF13" s="625"/>
      <c r="AG13" s="625"/>
      <c r="AH13" s="625"/>
      <c r="AI13" s="625"/>
      <c r="AJ13" s="625"/>
      <c r="AK13" s="625"/>
      <c r="AL13" s="626">
        <v>0</v>
      </c>
      <c r="AM13" s="627"/>
      <c r="AN13" s="627"/>
      <c r="AO13" s="628"/>
      <c r="AP13" s="618" t="s">
        <v>243</v>
      </c>
      <c r="AQ13" s="619"/>
      <c r="AR13" s="619"/>
      <c r="AS13" s="619"/>
      <c r="AT13" s="619"/>
      <c r="AU13" s="619"/>
      <c r="AV13" s="619"/>
      <c r="AW13" s="619"/>
      <c r="AX13" s="619"/>
      <c r="AY13" s="619"/>
      <c r="AZ13" s="619"/>
      <c r="BA13" s="619"/>
      <c r="BB13" s="619"/>
      <c r="BC13" s="619"/>
      <c r="BD13" s="619"/>
      <c r="BE13" s="619"/>
      <c r="BF13" s="620"/>
      <c r="BG13" s="621">
        <v>39421116</v>
      </c>
      <c r="BH13" s="622"/>
      <c r="BI13" s="622"/>
      <c r="BJ13" s="622"/>
      <c r="BK13" s="622"/>
      <c r="BL13" s="622"/>
      <c r="BM13" s="622"/>
      <c r="BN13" s="623"/>
      <c r="BO13" s="624">
        <v>39.700000000000003</v>
      </c>
      <c r="BP13" s="624"/>
      <c r="BQ13" s="624"/>
      <c r="BR13" s="624"/>
      <c r="BS13" s="630" t="s">
        <v>173</v>
      </c>
      <c r="BT13" s="622"/>
      <c r="BU13" s="622"/>
      <c r="BV13" s="622"/>
      <c r="BW13" s="622"/>
      <c r="BX13" s="622"/>
      <c r="BY13" s="622"/>
      <c r="BZ13" s="622"/>
      <c r="CA13" s="622"/>
      <c r="CB13" s="631"/>
      <c r="CD13" s="636" t="s">
        <v>244</v>
      </c>
      <c r="CE13" s="637"/>
      <c r="CF13" s="637"/>
      <c r="CG13" s="637"/>
      <c r="CH13" s="637"/>
      <c r="CI13" s="637"/>
      <c r="CJ13" s="637"/>
      <c r="CK13" s="637"/>
      <c r="CL13" s="637"/>
      <c r="CM13" s="637"/>
      <c r="CN13" s="637"/>
      <c r="CO13" s="637"/>
      <c r="CP13" s="637"/>
      <c r="CQ13" s="638"/>
      <c r="CR13" s="621">
        <v>43665769</v>
      </c>
      <c r="CS13" s="622"/>
      <c r="CT13" s="622"/>
      <c r="CU13" s="622"/>
      <c r="CV13" s="622"/>
      <c r="CW13" s="622"/>
      <c r="CX13" s="622"/>
      <c r="CY13" s="623"/>
      <c r="CZ13" s="624">
        <v>10.6</v>
      </c>
      <c r="DA13" s="624"/>
      <c r="DB13" s="624"/>
      <c r="DC13" s="624"/>
      <c r="DD13" s="630">
        <v>22323466</v>
      </c>
      <c r="DE13" s="622"/>
      <c r="DF13" s="622"/>
      <c r="DG13" s="622"/>
      <c r="DH13" s="622"/>
      <c r="DI13" s="622"/>
      <c r="DJ13" s="622"/>
      <c r="DK13" s="622"/>
      <c r="DL13" s="622"/>
      <c r="DM13" s="622"/>
      <c r="DN13" s="622"/>
      <c r="DO13" s="622"/>
      <c r="DP13" s="623"/>
      <c r="DQ13" s="630">
        <v>18791805</v>
      </c>
      <c r="DR13" s="622"/>
      <c r="DS13" s="622"/>
      <c r="DT13" s="622"/>
      <c r="DU13" s="622"/>
      <c r="DV13" s="622"/>
      <c r="DW13" s="622"/>
      <c r="DX13" s="622"/>
      <c r="DY13" s="622"/>
      <c r="DZ13" s="622"/>
      <c r="EA13" s="622"/>
      <c r="EB13" s="622"/>
      <c r="EC13" s="631"/>
    </row>
    <row r="14" spans="2:143" ht="11.25" customHeight="1">
      <c r="B14" s="618" t="s">
        <v>245</v>
      </c>
      <c r="C14" s="619"/>
      <c r="D14" s="619"/>
      <c r="E14" s="619"/>
      <c r="F14" s="619"/>
      <c r="G14" s="619"/>
      <c r="H14" s="619"/>
      <c r="I14" s="619"/>
      <c r="J14" s="619"/>
      <c r="K14" s="619"/>
      <c r="L14" s="619"/>
      <c r="M14" s="619"/>
      <c r="N14" s="619"/>
      <c r="O14" s="619"/>
      <c r="P14" s="619"/>
      <c r="Q14" s="620"/>
      <c r="R14" s="621" t="s">
        <v>173</v>
      </c>
      <c r="S14" s="622"/>
      <c r="T14" s="622"/>
      <c r="U14" s="622"/>
      <c r="V14" s="622"/>
      <c r="W14" s="622"/>
      <c r="X14" s="622"/>
      <c r="Y14" s="623"/>
      <c r="Z14" s="624" t="s">
        <v>173</v>
      </c>
      <c r="AA14" s="624"/>
      <c r="AB14" s="624"/>
      <c r="AC14" s="624"/>
      <c r="AD14" s="625" t="s">
        <v>173</v>
      </c>
      <c r="AE14" s="625"/>
      <c r="AF14" s="625"/>
      <c r="AG14" s="625"/>
      <c r="AH14" s="625"/>
      <c r="AI14" s="625"/>
      <c r="AJ14" s="625"/>
      <c r="AK14" s="625"/>
      <c r="AL14" s="626" t="s">
        <v>173</v>
      </c>
      <c r="AM14" s="627"/>
      <c r="AN14" s="627"/>
      <c r="AO14" s="628"/>
      <c r="AP14" s="618" t="s">
        <v>246</v>
      </c>
      <c r="AQ14" s="619"/>
      <c r="AR14" s="619"/>
      <c r="AS14" s="619"/>
      <c r="AT14" s="619"/>
      <c r="AU14" s="619"/>
      <c r="AV14" s="619"/>
      <c r="AW14" s="619"/>
      <c r="AX14" s="619"/>
      <c r="AY14" s="619"/>
      <c r="AZ14" s="619"/>
      <c r="BA14" s="619"/>
      <c r="BB14" s="619"/>
      <c r="BC14" s="619"/>
      <c r="BD14" s="619"/>
      <c r="BE14" s="619"/>
      <c r="BF14" s="620"/>
      <c r="BG14" s="621">
        <v>1693988</v>
      </c>
      <c r="BH14" s="622"/>
      <c r="BI14" s="622"/>
      <c r="BJ14" s="622"/>
      <c r="BK14" s="622"/>
      <c r="BL14" s="622"/>
      <c r="BM14" s="622"/>
      <c r="BN14" s="623"/>
      <c r="BO14" s="624">
        <v>1.7</v>
      </c>
      <c r="BP14" s="624"/>
      <c r="BQ14" s="624"/>
      <c r="BR14" s="624"/>
      <c r="BS14" s="630" t="s">
        <v>173</v>
      </c>
      <c r="BT14" s="622"/>
      <c r="BU14" s="622"/>
      <c r="BV14" s="622"/>
      <c r="BW14" s="622"/>
      <c r="BX14" s="622"/>
      <c r="BY14" s="622"/>
      <c r="BZ14" s="622"/>
      <c r="CA14" s="622"/>
      <c r="CB14" s="631"/>
      <c r="CD14" s="636" t="s">
        <v>247</v>
      </c>
      <c r="CE14" s="637"/>
      <c r="CF14" s="637"/>
      <c r="CG14" s="637"/>
      <c r="CH14" s="637"/>
      <c r="CI14" s="637"/>
      <c r="CJ14" s="637"/>
      <c r="CK14" s="637"/>
      <c r="CL14" s="637"/>
      <c r="CM14" s="637"/>
      <c r="CN14" s="637"/>
      <c r="CO14" s="637"/>
      <c r="CP14" s="637"/>
      <c r="CQ14" s="638"/>
      <c r="CR14" s="621">
        <v>7833513</v>
      </c>
      <c r="CS14" s="622"/>
      <c r="CT14" s="622"/>
      <c r="CU14" s="622"/>
      <c r="CV14" s="622"/>
      <c r="CW14" s="622"/>
      <c r="CX14" s="622"/>
      <c r="CY14" s="623"/>
      <c r="CZ14" s="624">
        <v>1.9</v>
      </c>
      <c r="DA14" s="624"/>
      <c r="DB14" s="624"/>
      <c r="DC14" s="624"/>
      <c r="DD14" s="630">
        <v>548583</v>
      </c>
      <c r="DE14" s="622"/>
      <c r="DF14" s="622"/>
      <c r="DG14" s="622"/>
      <c r="DH14" s="622"/>
      <c r="DI14" s="622"/>
      <c r="DJ14" s="622"/>
      <c r="DK14" s="622"/>
      <c r="DL14" s="622"/>
      <c r="DM14" s="622"/>
      <c r="DN14" s="622"/>
      <c r="DO14" s="622"/>
      <c r="DP14" s="623"/>
      <c r="DQ14" s="630">
        <v>6781721</v>
      </c>
      <c r="DR14" s="622"/>
      <c r="DS14" s="622"/>
      <c r="DT14" s="622"/>
      <c r="DU14" s="622"/>
      <c r="DV14" s="622"/>
      <c r="DW14" s="622"/>
      <c r="DX14" s="622"/>
      <c r="DY14" s="622"/>
      <c r="DZ14" s="622"/>
      <c r="EA14" s="622"/>
      <c r="EB14" s="622"/>
      <c r="EC14" s="631"/>
    </row>
    <row r="15" spans="2:143" ht="11.25" customHeight="1">
      <c r="B15" s="618" t="s">
        <v>248</v>
      </c>
      <c r="C15" s="619"/>
      <c r="D15" s="619"/>
      <c r="E15" s="619"/>
      <c r="F15" s="619"/>
      <c r="G15" s="619"/>
      <c r="H15" s="619"/>
      <c r="I15" s="619"/>
      <c r="J15" s="619"/>
      <c r="K15" s="619"/>
      <c r="L15" s="619"/>
      <c r="M15" s="619"/>
      <c r="N15" s="619"/>
      <c r="O15" s="619"/>
      <c r="P15" s="619"/>
      <c r="Q15" s="620"/>
      <c r="R15" s="621">
        <v>524379</v>
      </c>
      <c r="S15" s="622"/>
      <c r="T15" s="622"/>
      <c r="U15" s="622"/>
      <c r="V15" s="622"/>
      <c r="W15" s="622"/>
      <c r="X15" s="622"/>
      <c r="Y15" s="623"/>
      <c r="Z15" s="624">
        <v>0.1</v>
      </c>
      <c r="AA15" s="624"/>
      <c r="AB15" s="624"/>
      <c r="AC15" s="624"/>
      <c r="AD15" s="625">
        <v>524379</v>
      </c>
      <c r="AE15" s="625"/>
      <c r="AF15" s="625"/>
      <c r="AG15" s="625"/>
      <c r="AH15" s="625"/>
      <c r="AI15" s="625"/>
      <c r="AJ15" s="625"/>
      <c r="AK15" s="625"/>
      <c r="AL15" s="626">
        <v>0.3</v>
      </c>
      <c r="AM15" s="627"/>
      <c r="AN15" s="627"/>
      <c r="AO15" s="628"/>
      <c r="AP15" s="618" t="s">
        <v>249</v>
      </c>
      <c r="AQ15" s="619"/>
      <c r="AR15" s="619"/>
      <c r="AS15" s="619"/>
      <c r="AT15" s="619"/>
      <c r="AU15" s="619"/>
      <c r="AV15" s="619"/>
      <c r="AW15" s="619"/>
      <c r="AX15" s="619"/>
      <c r="AY15" s="619"/>
      <c r="AZ15" s="619"/>
      <c r="BA15" s="619"/>
      <c r="BB15" s="619"/>
      <c r="BC15" s="619"/>
      <c r="BD15" s="619"/>
      <c r="BE15" s="619"/>
      <c r="BF15" s="620"/>
      <c r="BG15" s="621">
        <v>5248059</v>
      </c>
      <c r="BH15" s="622"/>
      <c r="BI15" s="622"/>
      <c r="BJ15" s="622"/>
      <c r="BK15" s="622"/>
      <c r="BL15" s="622"/>
      <c r="BM15" s="622"/>
      <c r="BN15" s="623"/>
      <c r="BO15" s="624">
        <v>5.3</v>
      </c>
      <c r="BP15" s="624"/>
      <c r="BQ15" s="624"/>
      <c r="BR15" s="624"/>
      <c r="BS15" s="630" t="s">
        <v>173</v>
      </c>
      <c r="BT15" s="622"/>
      <c r="BU15" s="622"/>
      <c r="BV15" s="622"/>
      <c r="BW15" s="622"/>
      <c r="BX15" s="622"/>
      <c r="BY15" s="622"/>
      <c r="BZ15" s="622"/>
      <c r="CA15" s="622"/>
      <c r="CB15" s="631"/>
      <c r="CD15" s="636" t="s">
        <v>250</v>
      </c>
      <c r="CE15" s="637"/>
      <c r="CF15" s="637"/>
      <c r="CG15" s="637"/>
      <c r="CH15" s="637"/>
      <c r="CI15" s="637"/>
      <c r="CJ15" s="637"/>
      <c r="CK15" s="637"/>
      <c r="CL15" s="637"/>
      <c r="CM15" s="637"/>
      <c r="CN15" s="637"/>
      <c r="CO15" s="637"/>
      <c r="CP15" s="637"/>
      <c r="CQ15" s="638"/>
      <c r="CR15" s="621">
        <v>66014366</v>
      </c>
      <c r="CS15" s="622"/>
      <c r="CT15" s="622"/>
      <c r="CU15" s="622"/>
      <c r="CV15" s="622"/>
      <c r="CW15" s="622"/>
      <c r="CX15" s="622"/>
      <c r="CY15" s="623"/>
      <c r="CZ15" s="624">
        <v>16.100000000000001</v>
      </c>
      <c r="DA15" s="624"/>
      <c r="DB15" s="624"/>
      <c r="DC15" s="624"/>
      <c r="DD15" s="630">
        <v>8438733</v>
      </c>
      <c r="DE15" s="622"/>
      <c r="DF15" s="622"/>
      <c r="DG15" s="622"/>
      <c r="DH15" s="622"/>
      <c r="DI15" s="622"/>
      <c r="DJ15" s="622"/>
      <c r="DK15" s="622"/>
      <c r="DL15" s="622"/>
      <c r="DM15" s="622"/>
      <c r="DN15" s="622"/>
      <c r="DO15" s="622"/>
      <c r="DP15" s="623"/>
      <c r="DQ15" s="630">
        <v>45734022</v>
      </c>
      <c r="DR15" s="622"/>
      <c r="DS15" s="622"/>
      <c r="DT15" s="622"/>
      <c r="DU15" s="622"/>
      <c r="DV15" s="622"/>
      <c r="DW15" s="622"/>
      <c r="DX15" s="622"/>
      <c r="DY15" s="622"/>
      <c r="DZ15" s="622"/>
      <c r="EA15" s="622"/>
      <c r="EB15" s="622"/>
      <c r="EC15" s="631"/>
    </row>
    <row r="16" spans="2:143" ht="11.25" customHeight="1">
      <c r="B16" s="618" t="s">
        <v>251</v>
      </c>
      <c r="C16" s="619"/>
      <c r="D16" s="619"/>
      <c r="E16" s="619"/>
      <c r="F16" s="619"/>
      <c r="G16" s="619"/>
      <c r="H16" s="619"/>
      <c r="I16" s="619"/>
      <c r="J16" s="619"/>
      <c r="K16" s="619"/>
      <c r="L16" s="619"/>
      <c r="M16" s="619"/>
      <c r="N16" s="619"/>
      <c r="O16" s="619"/>
      <c r="P16" s="619"/>
      <c r="Q16" s="620"/>
      <c r="R16" s="621">
        <v>2970781</v>
      </c>
      <c r="S16" s="622"/>
      <c r="T16" s="622"/>
      <c r="U16" s="622"/>
      <c r="V16" s="622"/>
      <c r="W16" s="622"/>
      <c r="X16" s="622"/>
      <c r="Y16" s="623"/>
      <c r="Z16" s="624">
        <v>0.7</v>
      </c>
      <c r="AA16" s="624"/>
      <c r="AB16" s="624"/>
      <c r="AC16" s="624"/>
      <c r="AD16" s="625">
        <v>2970781</v>
      </c>
      <c r="AE16" s="625"/>
      <c r="AF16" s="625"/>
      <c r="AG16" s="625"/>
      <c r="AH16" s="625"/>
      <c r="AI16" s="625"/>
      <c r="AJ16" s="625"/>
      <c r="AK16" s="625"/>
      <c r="AL16" s="626">
        <v>1.8</v>
      </c>
      <c r="AM16" s="627"/>
      <c r="AN16" s="627"/>
      <c r="AO16" s="628"/>
      <c r="AP16" s="618" t="s">
        <v>252</v>
      </c>
      <c r="AQ16" s="619"/>
      <c r="AR16" s="619"/>
      <c r="AS16" s="619"/>
      <c r="AT16" s="619"/>
      <c r="AU16" s="619"/>
      <c r="AV16" s="619"/>
      <c r="AW16" s="619"/>
      <c r="AX16" s="619"/>
      <c r="AY16" s="619"/>
      <c r="AZ16" s="619"/>
      <c r="BA16" s="619"/>
      <c r="BB16" s="619"/>
      <c r="BC16" s="619"/>
      <c r="BD16" s="619"/>
      <c r="BE16" s="619"/>
      <c r="BF16" s="620"/>
      <c r="BG16" s="621" t="s">
        <v>173</v>
      </c>
      <c r="BH16" s="622"/>
      <c r="BI16" s="622"/>
      <c r="BJ16" s="622"/>
      <c r="BK16" s="622"/>
      <c r="BL16" s="622"/>
      <c r="BM16" s="622"/>
      <c r="BN16" s="623"/>
      <c r="BO16" s="624" t="s">
        <v>173</v>
      </c>
      <c r="BP16" s="624"/>
      <c r="BQ16" s="624"/>
      <c r="BR16" s="624"/>
      <c r="BS16" s="630" t="s">
        <v>173</v>
      </c>
      <c r="BT16" s="622"/>
      <c r="BU16" s="622"/>
      <c r="BV16" s="622"/>
      <c r="BW16" s="622"/>
      <c r="BX16" s="622"/>
      <c r="BY16" s="622"/>
      <c r="BZ16" s="622"/>
      <c r="CA16" s="622"/>
      <c r="CB16" s="631"/>
      <c r="CD16" s="636" t="s">
        <v>253</v>
      </c>
      <c r="CE16" s="637"/>
      <c r="CF16" s="637"/>
      <c r="CG16" s="637"/>
      <c r="CH16" s="637"/>
      <c r="CI16" s="637"/>
      <c r="CJ16" s="637"/>
      <c r="CK16" s="637"/>
      <c r="CL16" s="637"/>
      <c r="CM16" s="637"/>
      <c r="CN16" s="637"/>
      <c r="CO16" s="637"/>
      <c r="CP16" s="637"/>
      <c r="CQ16" s="638"/>
      <c r="CR16" s="621">
        <v>15496462</v>
      </c>
      <c r="CS16" s="622"/>
      <c r="CT16" s="622"/>
      <c r="CU16" s="622"/>
      <c r="CV16" s="622"/>
      <c r="CW16" s="622"/>
      <c r="CX16" s="622"/>
      <c r="CY16" s="623"/>
      <c r="CZ16" s="624">
        <v>3.8</v>
      </c>
      <c r="DA16" s="624"/>
      <c r="DB16" s="624"/>
      <c r="DC16" s="624"/>
      <c r="DD16" s="630" t="s">
        <v>173</v>
      </c>
      <c r="DE16" s="622"/>
      <c r="DF16" s="622"/>
      <c r="DG16" s="622"/>
      <c r="DH16" s="622"/>
      <c r="DI16" s="622"/>
      <c r="DJ16" s="622"/>
      <c r="DK16" s="622"/>
      <c r="DL16" s="622"/>
      <c r="DM16" s="622"/>
      <c r="DN16" s="622"/>
      <c r="DO16" s="622"/>
      <c r="DP16" s="623"/>
      <c r="DQ16" s="630">
        <v>621058</v>
      </c>
      <c r="DR16" s="622"/>
      <c r="DS16" s="622"/>
      <c r="DT16" s="622"/>
      <c r="DU16" s="622"/>
      <c r="DV16" s="622"/>
      <c r="DW16" s="622"/>
      <c r="DX16" s="622"/>
      <c r="DY16" s="622"/>
      <c r="DZ16" s="622"/>
      <c r="EA16" s="622"/>
      <c r="EB16" s="622"/>
      <c r="EC16" s="631"/>
    </row>
    <row r="17" spans="2:133" ht="11.25" customHeight="1">
      <c r="B17" s="618" t="s">
        <v>254</v>
      </c>
      <c r="C17" s="619"/>
      <c r="D17" s="619"/>
      <c r="E17" s="619"/>
      <c r="F17" s="619"/>
      <c r="G17" s="619"/>
      <c r="H17" s="619"/>
      <c r="I17" s="619"/>
      <c r="J17" s="619"/>
      <c r="K17" s="619"/>
      <c r="L17" s="619"/>
      <c r="M17" s="619"/>
      <c r="N17" s="619"/>
      <c r="O17" s="619"/>
      <c r="P17" s="619"/>
      <c r="Q17" s="620"/>
      <c r="R17" s="621">
        <v>565163</v>
      </c>
      <c r="S17" s="622"/>
      <c r="T17" s="622"/>
      <c r="U17" s="622"/>
      <c r="V17" s="622"/>
      <c r="W17" s="622"/>
      <c r="X17" s="622"/>
      <c r="Y17" s="623"/>
      <c r="Z17" s="624">
        <v>0.1</v>
      </c>
      <c r="AA17" s="624"/>
      <c r="AB17" s="624"/>
      <c r="AC17" s="624"/>
      <c r="AD17" s="625">
        <v>565163</v>
      </c>
      <c r="AE17" s="625"/>
      <c r="AF17" s="625"/>
      <c r="AG17" s="625"/>
      <c r="AH17" s="625"/>
      <c r="AI17" s="625"/>
      <c r="AJ17" s="625"/>
      <c r="AK17" s="625"/>
      <c r="AL17" s="626">
        <v>0.3</v>
      </c>
      <c r="AM17" s="627"/>
      <c r="AN17" s="627"/>
      <c r="AO17" s="628"/>
      <c r="AP17" s="618" t="s">
        <v>255</v>
      </c>
      <c r="AQ17" s="619"/>
      <c r="AR17" s="619"/>
      <c r="AS17" s="619"/>
      <c r="AT17" s="619"/>
      <c r="AU17" s="619"/>
      <c r="AV17" s="619"/>
      <c r="AW17" s="619"/>
      <c r="AX17" s="619"/>
      <c r="AY17" s="619"/>
      <c r="AZ17" s="619"/>
      <c r="BA17" s="619"/>
      <c r="BB17" s="619"/>
      <c r="BC17" s="619"/>
      <c r="BD17" s="619"/>
      <c r="BE17" s="619"/>
      <c r="BF17" s="620"/>
      <c r="BG17" s="621" t="s">
        <v>173</v>
      </c>
      <c r="BH17" s="622"/>
      <c r="BI17" s="622"/>
      <c r="BJ17" s="622"/>
      <c r="BK17" s="622"/>
      <c r="BL17" s="622"/>
      <c r="BM17" s="622"/>
      <c r="BN17" s="623"/>
      <c r="BO17" s="624" t="s">
        <v>173</v>
      </c>
      <c r="BP17" s="624"/>
      <c r="BQ17" s="624"/>
      <c r="BR17" s="624"/>
      <c r="BS17" s="630" t="s">
        <v>256</v>
      </c>
      <c r="BT17" s="622"/>
      <c r="BU17" s="622"/>
      <c r="BV17" s="622"/>
      <c r="BW17" s="622"/>
      <c r="BX17" s="622"/>
      <c r="BY17" s="622"/>
      <c r="BZ17" s="622"/>
      <c r="CA17" s="622"/>
      <c r="CB17" s="631"/>
      <c r="CD17" s="636" t="s">
        <v>257</v>
      </c>
      <c r="CE17" s="637"/>
      <c r="CF17" s="637"/>
      <c r="CG17" s="637"/>
      <c r="CH17" s="637"/>
      <c r="CI17" s="637"/>
      <c r="CJ17" s="637"/>
      <c r="CK17" s="637"/>
      <c r="CL17" s="637"/>
      <c r="CM17" s="637"/>
      <c r="CN17" s="637"/>
      <c r="CO17" s="637"/>
      <c r="CP17" s="637"/>
      <c r="CQ17" s="638"/>
      <c r="CR17" s="621">
        <v>31718385</v>
      </c>
      <c r="CS17" s="622"/>
      <c r="CT17" s="622"/>
      <c r="CU17" s="622"/>
      <c r="CV17" s="622"/>
      <c r="CW17" s="622"/>
      <c r="CX17" s="622"/>
      <c r="CY17" s="623"/>
      <c r="CZ17" s="624">
        <v>7.7</v>
      </c>
      <c r="DA17" s="624"/>
      <c r="DB17" s="624"/>
      <c r="DC17" s="624"/>
      <c r="DD17" s="630" t="s">
        <v>173</v>
      </c>
      <c r="DE17" s="622"/>
      <c r="DF17" s="622"/>
      <c r="DG17" s="622"/>
      <c r="DH17" s="622"/>
      <c r="DI17" s="622"/>
      <c r="DJ17" s="622"/>
      <c r="DK17" s="622"/>
      <c r="DL17" s="622"/>
      <c r="DM17" s="622"/>
      <c r="DN17" s="622"/>
      <c r="DO17" s="622"/>
      <c r="DP17" s="623"/>
      <c r="DQ17" s="630">
        <v>30005765</v>
      </c>
      <c r="DR17" s="622"/>
      <c r="DS17" s="622"/>
      <c r="DT17" s="622"/>
      <c r="DU17" s="622"/>
      <c r="DV17" s="622"/>
      <c r="DW17" s="622"/>
      <c r="DX17" s="622"/>
      <c r="DY17" s="622"/>
      <c r="DZ17" s="622"/>
      <c r="EA17" s="622"/>
      <c r="EB17" s="622"/>
      <c r="EC17" s="631"/>
    </row>
    <row r="18" spans="2:133" ht="11.25" customHeight="1">
      <c r="B18" s="618" t="s">
        <v>258</v>
      </c>
      <c r="C18" s="619"/>
      <c r="D18" s="619"/>
      <c r="E18" s="619"/>
      <c r="F18" s="619"/>
      <c r="G18" s="619"/>
      <c r="H18" s="619"/>
      <c r="I18" s="619"/>
      <c r="J18" s="619"/>
      <c r="K18" s="619"/>
      <c r="L18" s="619"/>
      <c r="M18" s="619"/>
      <c r="N18" s="619"/>
      <c r="O18" s="619"/>
      <c r="P18" s="619"/>
      <c r="Q18" s="620"/>
      <c r="R18" s="621">
        <v>45346618</v>
      </c>
      <c r="S18" s="622"/>
      <c r="T18" s="622"/>
      <c r="U18" s="622"/>
      <c r="V18" s="622"/>
      <c r="W18" s="622"/>
      <c r="X18" s="622"/>
      <c r="Y18" s="623"/>
      <c r="Z18" s="624">
        <v>10.7</v>
      </c>
      <c r="AA18" s="624"/>
      <c r="AB18" s="624"/>
      <c r="AC18" s="624"/>
      <c r="AD18" s="625">
        <v>41983586</v>
      </c>
      <c r="AE18" s="625"/>
      <c r="AF18" s="625"/>
      <c r="AG18" s="625"/>
      <c r="AH18" s="625"/>
      <c r="AI18" s="625"/>
      <c r="AJ18" s="625"/>
      <c r="AK18" s="625"/>
      <c r="AL18" s="626">
        <v>24.9</v>
      </c>
      <c r="AM18" s="627"/>
      <c r="AN18" s="627"/>
      <c r="AO18" s="628"/>
      <c r="AP18" s="618" t="s">
        <v>259</v>
      </c>
      <c r="AQ18" s="619"/>
      <c r="AR18" s="619"/>
      <c r="AS18" s="619"/>
      <c r="AT18" s="619"/>
      <c r="AU18" s="619"/>
      <c r="AV18" s="619"/>
      <c r="AW18" s="619"/>
      <c r="AX18" s="619"/>
      <c r="AY18" s="619"/>
      <c r="AZ18" s="619"/>
      <c r="BA18" s="619"/>
      <c r="BB18" s="619"/>
      <c r="BC18" s="619"/>
      <c r="BD18" s="619"/>
      <c r="BE18" s="619"/>
      <c r="BF18" s="620"/>
      <c r="BG18" s="621" t="s">
        <v>173</v>
      </c>
      <c r="BH18" s="622"/>
      <c r="BI18" s="622"/>
      <c r="BJ18" s="622"/>
      <c r="BK18" s="622"/>
      <c r="BL18" s="622"/>
      <c r="BM18" s="622"/>
      <c r="BN18" s="623"/>
      <c r="BO18" s="624" t="s">
        <v>173</v>
      </c>
      <c r="BP18" s="624"/>
      <c r="BQ18" s="624"/>
      <c r="BR18" s="624"/>
      <c r="BS18" s="630" t="s">
        <v>173</v>
      </c>
      <c r="BT18" s="622"/>
      <c r="BU18" s="622"/>
      <c r="BV18" s="622"/>
      <c r="BW18" s="622"/>
      <c r="BX18" s="622"/>
      <c r="BY18" s="622"/>
      <c r="BZ18" s="622"/>
      <c r="CA18" s="622"/>
      <c r="CB18" s="631"/>
      <c r="CD18" s="636" t="s">
        <v>260</v>
      </c>
      <c r="CE18" s="637"/>
      <c r="CF18" s="637"/>
      <c r="CG18" s="637"/>
      <c r="CH18" s="637"/>
      <c r="CI18" s="637"/>
      <c r="CJ18" s="637"/>
      <c r="CK18" s="637"/>
      <c r="CL18" s="637"/>
      <c r="CM18" s="637"/>
      <c r="CN18" s="637"/>
      <c r="CO18" s="637"/>
      <c r="CP18" s="637"/>
      <c r="CQ18" s="638"/>
      <c r="CR18" s="621">
        <v>448800</v>
      </c>
      <c r="CS18" s="622"/>
      <c r="CT18" s="622"/>
      <c r="CU18" s="622"/>
      <c r="CV18" s="622"/>
      <c r="CW18" s="622"/>
      <c r="CX18" s="622"/>
      <c r="CY18" s="623"/>
      <c r="CZ18" s="624">
        <v>0.1</v>
      </c>
      <c r="DA18" s="624"/>
      <c r="DB18" s="624"/>
      <c r="DC18" s="624"/>
      <c r="DD18" s="630" t="s">
        <v>173</v>
      </c>
      <c r="DE18" s="622"/>
      <c r="DF18" s="622"/>
      <c r="DG18" s="622"/>
      <c r="DH18" s="622"/>
      <c r="DI18" s="622"/>
      <c r="DJ18" s="622"/>
      <c r="DK18" s="622"/>
      <c r="DL18" s="622"/>
      <c r="DM18" s="622"/>
      <c r="DN18" s="622"/>
      <c r="DO18" s="622"/>
      <c r="DP18" s="623"/>
      <c r="DQ18" s="630">
        <v>448800</v>
      </c>
      <c r="DR18" s="622"/>
      <c r="DS18" s="622"/>
      <c r="DT18" s="622"/>
      <c r="DU18" s="622"/>
      <c r="DV18" s="622"/>
      <c r="DW18" s="622"/>
      <c r="DX18" s="622"/>
      <c r="DY18" s="622"/>
      <c r="DZ18" s="622"/>
      <c r="EA18" s="622"/>
      <c r="EB18" s="622"/>
      <c r="EC18" s="631"/>
    </row>
    <row r="19" spans="2:133" ht="11.25" customHeight="1">
      <c r="B19" s="618" t="s">
        <v>261</v>
      </c>
      <c r="C19" s="619"/>
      <c r="D19" s="619"/>
      <c r="E19" s="619"/>
      <c r="F19" s="619"/>
      <c r="G19" s="619"/>
      <c r="H19" s="619"/>
      <c r="I19" s="619"/>
      <c r="J19" s="619"/>
      <c r="K19" s="619"/>
      <c r="L19" s="619"/>
      <c r="M19" s="619"/>
      <c r="N19" s="619"/>
      <c r="O19" s="619"/>
      <c r="P19" s="619"/>
      <c r="Q19" s="620"/>
      <c r="R19" s="621">
        <v>41983586</v>
      </c>
      <c r="S19" s="622"/>
      <c r="T19" s="622"/>
      <c r="U19" s="622"/>
      <c r="V19" s="622"/>
      <c r="W19" s="622"/>
      <c r="X19" s="622"/>
      <c r="Y19" s="623"/>
      <c r="Z19" s="624">
        <v>9.9</v>
      </c>
      <c r="AA19" s="624"/>
      <c r="AB19" s="624"/>
      <c r="AC19" s="624"/>
      <c r="AD19" s="625">
        <v>41983586</v>
      </c>
      <c r="AE19" s="625"/>
      <c r="AF19" s="625"/>
      <c r="AG19" s="625"/>
      <c r="AH19" s="625"/>
      <c r="AI19" s="625"/>
      <c r="AJ19" s="625"/>
      <c r="AK19" s="625"/>
      <c r="AL19" s="626">
        <v>24.9</v>
      </c>
      <c r="AM19" s="627"/>
      <c r="AN19" s="627"/>
      <c r="AO19" s="628"/>
      <c r="AP19" s="618" t="s">
        <v>262</v>
      </c>
      <c r="AQ19" s="619"/>
      <c r="AR19" s="619"/>
      <c r="AS19" s="619"/>
      <c r="AT19" s="619"/>
      <c r="AU19" s="619"/>
      <c r="AV19" s="619"/>
      <c r="AW19" s="619"/>
      <c r="AX19" s="619"/>
      <c r="AY19" s="619"/>
      <c r="AZ19" s="619"/>
      <c r="BA19" s="619"/>
      <c r="BB19" s="619"/>
      <c r="BC19" s="619"/>
      <c r="BD19" s="619"/>
      <c r="BE19" s="619"/>
      <c r="BF19" s="620"/>
      <c r="BG19" s="621">
        <v>7362997</v>
      </c>
      <c r="BH19" s="622"/>
      <c r="BI19" s="622"/>
      <c r="BJ19" s="622"/>
      <c r="BK19" s="622"/>
      <c r="BL19" s="622"/>
      <c r="BM19" s="622"/>
      <c r="BN19" s="623"/>
      <c r="BO19" s="624">
        <v>7.4</v>
      </c>
      <c r="BP19" s="624"/>
      <c r="BQ19" s="624"/>
      <c r="BR19" s="624"/>
      <c r="BS19" s="630" t="s">
        <v>173</v>
      </c>
      <c r="BT19" s="622"/>
      <c r="BU19" s="622"/>
      <c r="BV19" s="622"/>
      <c r="BW19" s="622"/>
      <c r="BX19" s="622"/>
      <c r="BY19" s="622"/>
      <c r="BZ19" s="622"/>
      <c r="CA19" s="622"/>
      <c r="CB19" s="631"/>
      <c r="CD19" s="636" t="s">
        <v>263</v>
      </c>
      <c r="CE19" s="637"/>
      <c r="CF19" s="637"/>
      <c r="CG19" s="637"/>
      <c r="CH19" s="637"/>
      <c r="CI19" s="637"/>
      <c r="CJ19" s="637"/>
      <c r="CK19" s="637"/>
      <c r="CL19" s="637"/>
      <c r="CM19" s="637"/>
      <c r="CN19" s="637"/>
      <c r="CO19" s="637"/>
      <c r="CP19" s="637"/>
      <c r="CQ19" s="638"/>
      <c r="CR19" s="621" t="s">
        <v>173</v>
      </c>
      <c r="CS19" s="622"/>
      <c r="CT19" s="622"/>
      <c r="CU19" s="622"/>
      <c r="CV19" s="622"/>
      <c r="CW19" s="622"/>
      <c r="CX19" s="622"/>
      <c r="CY19" s="623"/>
      <c r="CZ19" s="624" t="s">
        <v>173</v>
      </c>
      <c r="DA19" s="624"/>
      <c r="DB19" s="624"/>
      <c r="DC19" s="624"/>
      <c r="DD19" s="630" t="s">
        <v>173</v>
      </c>
      <c r="DE19" s="622"/>
      <c r="DF19" s="622"/>
      <c r="DG19" s="622"/>
      <c r="DH19" s="622"/>
      <c r="DI19" s="622"/>
      <c r="DJ19" s="622"/>
      <c r="DK19" s="622"/>
      <c r="DL19" s="622"/>
      <c r="DM19" s="622"/>
      <c r="DN19" s="622"/>
      <c r="DO19" s="622"/>
      <c r="DP19" s="623"/>
      <c r="DQ19" s="630" t="s">
        <v>173</v>
      </c>
      <c r="DR19" s="622"/>
      <c r="DS19" s="622"/>
      <c r="DT19" s="622"/>
      <c r="DU19" s="622"/>
      <c r="DV19" s="622"/>
      <c r="DW19" s="622"/>
      <c r="DX19" s="622"/>
      <c r="DY19" s="622"/>
      <c r="DZ19" s="622"/>
      <c r="EA19" s="622"/>
      <c r="EB19" s="622"/>
      <c r="EC19" s="631"/>
    </row>
    <row r="20" spans="2:133" ht="11.25" customHeight="1">
      <c r="B20" s="618" t="s">
        <v>264</v>
      </c>
      <c r="C20" s="619"/>
      <c r="D20" s="619"/>
      <c r="E20" s="619"/>
      <c r="F20" s="619"/>
      <c r="G20" s="619"/>
      <c r="H20" s="619"/>
      <c r="I20" s="619"/>
      <c r="J20" s="619"/>
      <c r="K20" s="619"/>
      <c r="L20" s="619"/>
      <c r="M20" s="619"/>
      <c r="N20" s="619"/>
      <c r="O20" s="619"/>
      <c r="P20" s="619"/>
      <c r="Q20" s="620"/>
      <c r="R20" s="621">
        <v>3363032</v>
      </c>
      <c r="S20" s="622"/>
      <c r="T20" s="622"/>
      <c r="U20" s="622"/>
      <c r="V20" s="622"/>
      <c r="W20" s="622"/>
      <c r="X20" s="622"/>
      <c r="Y20" s="623"/>
      <c r="Z20" s="624">
        <v>0.8</v>
      </c>
      <c r="AA20" s="624"/>
      <c r="AB20" s="624"/>
      <c r="AC20" s="624"/>
      <c r="AD20" s="625" t="s">
        <v>173</v>
      </c>
      <c r="AE20" s="625"/>
      <c r="AF20" s="625"/>
      <c r="AG20" s="625"/>
      <c r="AH20" s="625"/>
      <c r="AI20" s="625"/>
      <c r="AJ20" s="625"/>
      <c r="AK20" s="625"/>
      <c r="AL20" s="626" t="s">
        <v>173</v>
      </c>
      <c r="AM20" s="627"/>
      <c r="AN20" s="627"/>
      <c r="AO20" s="628"/>
      <c r="AP20" s="618" t="s">
        <v>265</v>
      </c>
      <c r="AQ20" s="619"/>
      <c r="AR20" s="619"/>
      <c r="AS20" s="619"/>
      <c r="AT20" s="619"/>
      <c r="AU20" s="619"/>
      <c r="AV20" s="619"/>
      <c r="AW20" s="619"/>
      <c r="AX20" s="619"/>
      <c r="AY20" s="619"/>
      <c r="AZ20" s="619"/>
      <c r="BA20" s="619"/>
      <c r="BB20" s="619"/>
      <c r="BC20" s="619"/>
      <c r="BD20" s="619"/>
      <c r="BE20" s="619"/>
      <c r="BF20" s="620"/>
      <c r="BG20" s="621">
        <v>7362997</v>
      </c>
      <c r="BH20" s="622"/>
      <c r="BI20" s="622"/>
      <c r="BJ20" s="622"/>
      <c r="BK20" s="622"/>
      <c r="BL20" s="622"/>
      <c r="BM20" s="622"/>
      <c r="BN20" s="623"/>
      <c r="BO20" s="624">
        <v>7.4</v>
      </c>
      <c r="BP20" s="624"/>
      <c r="BQ20" s="624"/>
      <c r="BR20" s="624"/>
      <c r="BS20" s="630" t="s">
        <v>173</v>
      </c>
      <c r="BT20" s="622"/>
      <c r="BU20" s="622"/>
      <c r="BV20" s="622"/>
      <c r="BW20" s="622"/>
      <c r="BX20" s="622"/>
      <c r="BY20" s="622"/>
      <c r="BZ20" s="622"/>
      <c r="CA20" s="622"/>
      <c r="CB20" s="631"/>
      <c r="CD20" s="636" t="s">
        <v>266</v>
      </c>
      <c r="CE20" s="637"/>
      <c r="CF20" s="637"/>
      <c r="CG20" s="637"/>
      <c r="CH20" s="637"/>
      <c r="CI20" s="637"/>
      <c r="CJ20" s="637"/>
      <c r="CK20" s="637"/>
      <c r="CL20" s="637"/>
      <c r="CM20" s="637"/>
      <c r="CN20" s="637"/>
      <c r="CO20" s="637"/>
      <c r="CP20" s="637"/>
      <c r="CQ20" s="638"/>
      <c r="CR20" s="621">
        <v>410085959</v>
      </c>
      <c r="CS20" s="622"/>
      <c r="CT20" s="622"/>
      <c r="CU20" s="622"/>
      <c r="CV20" s="622"/>
      <c r="CW20" s="622"/>
      <c r="CX20" s="622"/>
      <c r="CY20" s="623"/>
      <c r="CZ20" s="624">
        <v>100</v>
      </c>
      <c r="DA20" s="624"/>
      <c r="DB20" s="624"/>
      <c r="DC20" s="624"/>
      <c r="DD20" s="630">
        <v>46691906</v>
      </c>
      <c r="DE20" s="622"/>
      <c r="DF20" s="622"/>
      <c r="DG20" s="622"/>
      <c r="DH20" s="622"/>
      <c r="DI20" s="622"/>
      <c r="DJ20" s="622"/>
      <c r="DK20" s="622"/>
      <c r="DL20" s="622"/>
      <c r="DM20" s="622"/>
      <c r="DN20" s="622"/>
      <c r="DO20" s="622"/>
      <c r="DP20" s="623"/>
      <c r="DQ20" s="630">
        <v>207454166</v>
      </c>
      <c r="DR20" s="622"/>
      <c r="DS20" s="622"/>
      <c r="DT20" s="622"/>
      <c r="DU20" s="622"/>
      <c r="DV20" s="622"/>
      <c r="DW20" s="622"/>
      <c r="DX20" s="622"/>
      <c r="DY20" s="622"/>
      <c r="DZ20" s="622"/>
      <c r="EA20" s="622"/>
      <c r="EB20" s="622"/>
      <c r="EC20" s="631"/>
    </row>
    <row r="21" spans="2:133" ht="11.25" customHeight="1">
      <c r="B21" s="618" t="s">
        <v>267</v>
      </c>
      <c r="C21" s="619"/>
      <c r="D21" s="619"/>
      <c r="E21" s="619"/>
      <c r="F21" s="619"/>
      <c r="G21" s="619"/>
      <c r="H21" s="619"/>
      <c r="I21" s="619"/>
      <c r="J21" s="619"/>
      <c r="K21" s="619"/>
      <c r="L21" s="619"/>
      <c r="M21" s="619"/>
      <c r="N21" s="619"/>
      <c r="O21" s="619"/>
      <c r="P21" s="619"/>
      <c r="Q21" s="620"/>
      <c r="R21" s="621" t="s">
        <v>173</v>
      </c>
      <c r="S21" s="622"/>
      <c r="T21" s="622"/>
      <c r="U21" s="622"/>
      <c r="V21" s="622"/>
      <c r="W21" s="622"/>
      <c r="X21" s="622"/>
      <c r="Y21" s="623"/>
      <c r="Z21" s="624" t="s">
        <v>173</v>
      </c>
      <c r="AA21" s="624"/>
      <c r="AB21" s="624"/>
      <c r="AC21" s="624"/>
      <c r="AD21" s="625" t="s">
        <v>173</v>
      </c>
      <c r="AE21" s="625"/>
      <c r="AF21" s="625"/>
      <c r="AG21" s="625"/>
      <c r="AH21" s="625"/>
      <c r="AI21" s="625"/>
      <c r="AJ21" s="625"/>
      <c r="AK21" s="625"/>
      <c r="AL21" s="626" t="s">
        <v>256</v>
      </c>
      <c r="AM21" s="627"/>
      <c r="AN21" s="627"/>
      <c r="AO21" s="628"/>
      <c r="AP21" s="639" t="s">
        <v>268</v>
      </c>
      <c r="AQ21" s="640"/>
      <c r="AR21" s="640"/>
      <c r="AS21" s="640"/>
      <c r="AT21" s="640"/>
      <c r="AU21" s="640"/>
      <c r="AV21" s="640"/>
      <c r="AW21" s="640"/>
      <c r="AX21" s="640"/>
      <c r="AY21" s="640"/>
      <c r="AZ21" s="640"/>
      <c r="BA21" s="640"/>
      <c r="BB21" s="640"/>
      <c r="BC21" s="640"/>
      <c r="BD21" s="640"/>
      <c r="BE21" s="640"/>
      <c r="BF21" s="641"/>
      <c r="BG21" s="621">
        <v>24123</v>
      </c>
      <c r="BH21" s="622"/>
      <c r="BI21" s="622"/>
      <c r="BJ21" s="622"/>
      <c r="BK21" s="622"/>
      <c r="BL21" s="622"/>
      <c r="BM21" s="622"/>
      <c r="BN21" s="623"/>
      <c r="BO21" s="624">
        <v>0</v>
      </c>
      <c r="BP21" s="624"/>
      <c r="BQ21" s="624"/>
      <c r="BR21" s="624"/>
      <c r="BS21" s="630" t="s">
        <v>173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269</v>
      </c>
      <c r="C22" s="619"/>
      <c r="D22" s="619"/>
      <c r="E22" s="619"/>
      <c r="F22" s="619"/>
      <c r="G22" s="619"/>
      <c r="H22" s="619"/>
      <c r="I22" s="619"/>
      <c r="J22" s="619"/>
      <c r="K22" s="619"/>
      <c r="L22" s="619"/>
      <c r="M22" s="619"/>
      <c r="N22" s="619"/>
      <c r="O22" s="619"/>
      <c r="P22" s="619"/>
      <c r="Q22" s="620"/>
      <c r="R22" s="621">
        <v>176715386</v>
      </c>
      <c r="S22" s="622"/>
      <c r="T22" s="622"/>
      <c r="U22" s="622"/>
      <c r="V22" s="622"/>
      <c r="W22" s="622"/>
      <c r="X22" s="622"/>
      <c r="Y22" s="623"/>
      <c r="Z22" s="624">
        <v>41.8</v>
      </c>
      <c r="AA22" s="624"/>
      <c r="AB22" s="624"/>
      <c r="AC22" s="624"/>
      <c r="AD22" s="625">
        <v>168161586</v>
      </c>
      <c r="AE22" s="625"/>
      <c r="AF22" s="625"/>
      <c r="AG22" s="625"/>
      <c r="AH22" s="625"/>
      <c r="AI22" s="625"/>
      <c r="AJ22" s="625"/>
      <c r="AK22" s="625"/>
      <c r="AL22" s="626">
        <v>99.6</v>
      </c>
      <c r="AM22" s="627"/>
      <c r="AN22" s="627"/>
      <c r="AO22" s="628"/>
      <c r="AP22" s="639" t="s">
        <v>270</v>
      </c>
      <c r="AQ22" s="640"/>
      <c r="AR22" s="640"/>
      <c r="AS22" s="640"/>
      <c r="AT22" s="640"/>
      <c r="AU22" s="640"/>
      <c r="AV22" s="640"/>
      <c r="AW22" s="640"/>
      <c r="AX22" s="640"/>
      <c r="AY22" s="640"/>
      <c r="AZ22" s="640"/>
      <c r="BA22" s="640"/>
      <c r="BB22" s="640"/>
      <c r="BC22" s="640"/>
      <c r="BD22" s="640"/>
      <c r="BE22" s="640"/>
      <c r="BF22" s="641"/>
      <c r="BG22" s="621">
        <v>2148106</v>
      </c>
      <c r="BH22" s="622"/>
      <c r="BI22" s="622"/>
      <c r="BJ22" s="622"/>
      <c r="BK22" s="622"/>
      <c r="BL22" s="622"/>
      <c r="BM22" s="622"/>
      <c r="BN22" s="623"/>
      <c r="BO22" s="624">
        <v>2.2000000000000002</v>
      </c>
      <c r="BP22" s="624"/>
      <c r="BQ22" s="624"/>
      <c r="BR22" s="624"/>
      <c r="BS22" s="630" t="s">
        <v>173</v>
      </c>
      <c r="BT22" s="622"/>
      <c r="BU22" s="622"/>
      <c r="BV22" s="622"/>
      <c r="BW22" s="622"/>
      <c r="BX22" s="622"/>
      <c r="BY22" s="622"/>
      <c r="BZ22" s="622"/>
      <c r="CA22" s="622"/>
      <c r="CB22" s="631"/>
      <c r="CD22" s="603" t="s">
        <v>271</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272</v>
      </c>
      <c r="C23" s="619"/>
      <c r="D23" s="619"/>
      <c r="E23" s="619"/>
      <c r="F23" s="619"/>
      <c r="G23" s="619"/>
      <c r="H23" s="619"/>
      <c r="I23" s="619"/>
      <c r="J23" s="619"/>
      <c r="K23" s="619"/>
      <c r="L23" s="619"/>
      <c r="M23" s="619"/>
      <c r="N23" s="619"/>
      <c r="O23" s="619"/>
      <c r="P23" s="619"/>
      <c r="Q23" s="620"/>
      <c r="R23" s="621">
        <v>261542</v>
      </c>
      <c r="S23" s="622"/>
      <c r="T23" s="622"/>
      <c r="U23" s="622"/>
      <c r="V23" s="622"/>
      <c r="W23" s="622"/>
      <c r="X23" s="622"/>
      <c r="Y23" s="623"/>
      <c r="Z23" s="624">
        <v>0.1</v>
      </c>
      <c r="AA23" s="624"/>
      <c r="AB23" s="624"/>
      <c r="AC23" s="624"/>
      <c r="AD23" s="625">
        <v>261542</v>
      </c>
      <c r="AE23" s="625"/>
      <c r="AF23" s="625"/>
      <c r="AG23" s="625"/>
      <c r="AH23" s="625"/>
      <c r="AI23" s="625"/>
      <c r="AJ23" s="625"/>
      <c r="AK23" s="625"/>
      <c r="AL23" s="626">
        <v>0.2</v>
      </c>
      <c r="AM23" s="627"/>
      <c r="AN23" s="627"/>
      <c r="AO23" s="628"/>
      <c r="AP23" s="639" t="s">
        <v>273</v>
      </c>
      <c r="AQ23" s="640"/>
      <c r="AR23" s="640"/>
      <c r="AS23" s="640"/>
      <c r="AT23" s="640"/>
      <c r="AU23" s="640"/>
      <c r="AV23" s="640"/>
      <c r="AW23" s="640"/>
      <c r="AX23" s="640"/>
      <c r="AY23" s="640"/>
      <c r="AZ23" s="640"/>
      <c r="BA23" s="640"/>
      <c r="BB23" s="640"/>
      <c r="BC23" s="640"/>
      <c r="BD23" s="640"/>
      <c r="BE23" s="640"/>
      <c r="BF23" s="641"/>
      <c r="BG23" s="621">
        <v>5190768</v>
      </c>
      <c r="BH23" s="622"/>
      <c r="BI23" s="622"/>
      <c r="BJ23" s="622"/>
      <c r="BK23" s="622"/>
      <c r="BL23" s="622"/>
      <c r="BM23" s="622"/>
      <c r="BN23" s="623"/>
      <c r="BO23" s="624">
        <v>5.2</v>
      </c>
      <c r="BP23" s="624"/>
      <c r="BQ23" s="624"/>
      <c r="BR23" s="624"/>
      <c r="BS23" s="630" t="s">
        <v>173</v>
      </c>
      <c r="BT23" s="622"/>
      <c r="BU23" s="622"/>
      <c r="BV23" s="622"/>
      <c r="BW23" s="622"/>
      <c r="BX23" s="622"/>
      <c r="BY23" s="622"/>
      <c r="BZ23" s="622"/>
      <c r="CA23" s="622"/>
      <c r="CB23" s="631"/>
      <c r="CD23" s="603" t="s">
        <v>212</v>
      </c>
      <c r="CE23" s="604"/>
      <c r="CF23" s="604"/>
      <c r="CG23" s="604"/>
      <c r="CH23" s="604"/>
      <c r="CI23" s="604"/>
      <c r="CJ23" s="604"/>
      <c r="CK23" s="604"/>
      <c r="CL23" s="604"/>
      <c r="CM23" s="604"/>
      <c r="CN23" s="604"/>
      <c r="CO23" s="604"/>
      <c r="CP23" s="604"/>
      <c r="CQ23" s="605"/>
      <c r="CR23" s="603" t="s">
        <v>274</v>
      </c>
      <c r="CS23" s="604"/>
      <c r="CT23" s="604"/>
      <c r="CU23" s="604"/>
      <c r="CV23" s="604"/>
      <c r="CW23" s="604"/>
      <c r="CX23" s="604"/>
      <c r="CY23" s="605"/>
      <c r="CZ23" s="603" t="s">
        <v>275</v>
      </c>
      <c r="DA23" s="604"/>
      <c r="DB23" s="604"/>
      <c r="DC23" s="605"/>
      <c r="DD23" s="603" t="s">
        <v>276</v>
      </c>
      <c r="DE23" s="604"/>
      <c r="DF23" s="604"/>
      <c r="DG23" s="604"/>
      <c r="DH23" s="604"/>
      <c r="DI23" s="604"/>
      <c r="DJ23" s="604"/>
      <c r="DK23" s="605"/>
      <c r="DL23" s="651" t="s">
        <v>277</v>
      </c>
      <c r="DM23" s="652"/>
      <c r="DN23" s="652"/>
      <c r="DO23" s="652"/>
      <c r="DP23" s="652"/>
      <c r="DQ23" s="652"/>
      <c r="DR23" s="652"/>
      <c r="DS23" s="652"/>
      <c r="DT23" s="652"/>
      <c r="DU23" s="652"/>
      <c r="DV23" s="653"/>
      <c r="DW23" s="603" t="s">
        <v>278</v>
      </c>
      <c r="DX23" s="604"/>
      <c r="DY23" s="604"/>
      <c r="DZ23" s="604"/>
      <c r="EA23" s="604"/>
      <c r="EB23" s="604"/>
      <c r="EC23" s="605"/>
    </row>
    <row r="24" spans="2:133" ht="11.25" customHeight="1">
      <c r="B24" s="618" t="s">
        <v>279</v>
      </c>
      <c r="C24" s="619"/>
      <c r="D24" s="619"/>
      <c r="E24" s="619"/>
      <c r="F24" s="619"/>
      <c r="G24" s="619"/>
      <c r="H24" s="619"/>
      <c r="I24" s="619"/>
      <c r="J24" s="619"/>
      <c r="K24" s="619"/>
      <c r="L24" s="619"/>
      <c r="M24" s="619"/>
      <c r="N24" s="619"/>
      <c r="O24" s="619"/>
      <c r="P24" s="619"/>
      <c r="Q24" s="620"/>
      <c r="R24" s="621">
        <v>3647556</v>
      </c>
      <c r="S24" s="622"/>
      <c r="T24" s="622"/>
      <c r="U24" s="622"/>
      <c r="V24" s="622"/>
      <c r="W24" s="622"/>
      <c r="X24" s="622"/>
      <c r="Y24" s="623"/>
      <c r="Z24" s="624">
        <v>0.9</v>
      </c>
      <c r="AA24" s="624"/>
      <c r="AB24" s="624"/>
      <c r="AC24" s="624"/>
      <c r="AD24" s="625" t="s">
        <v>173</v>
      </c>
      <c r="AE24" s="625"/>
      <c r="AF24" s="625"/>
      <c r="AG24" s="625"/>
      <c r="AH24" s="625"/>
      <c r="AI24" s="625"/>
      <c r="AJ24" s="625"/>
      <c r="AK24" s="625"/>
      <c r="AL24" s="626" t="s">
        <v>173</v>
      </c>
      <c r="AM24" s="627"/>
      <c r="AN24" s="627"/>
      <c r="AO24" s="628"/>
      <c r="AP24" s="639" t="s">
        <v>280</v>
      </c>
      <c r="AQ24" s="640"/>
      <c r="AR24" s="640"/>
      <c r="AS24" s="640"/>
      <c r="AT24" s="640"/>
      <c r="AU24" s="640"/>
      <c r="AV24" s="640"/>
      <c r="AW24" s="640"/>
      <c r="AX24" s="640"/>
      <c r="AY24" s="640"/>
      <c r="AZ24" s="640"/>
      <c r="BA24" s="640"/>
      <c r="BB24" s="640"/>
      <c r="BC24" s="640"/>
      <c r="BD24" s="640"/>
      <c r="BE24" s="640"/>
      <c r="BF24" s="641"/>
      <c r="BG24" s="621" t="s">
        <v>173</v>
      </c>
      <c r="BH24" s="622"/>
      <c r="BI24" s="622"/>
      <c r="BJ24" s="622"/>
      <c r="BK24" s="622"/>
      <c r="BL24" s="622"/>
      <c r="BM24" s="622"/>
      <c r="BN24" s="623"/>
      <c r="BO24" s="624" t="s">
        <v>173</v>
      </c>
      <c r="BP24" s="624"/>
      <c r="BQ24" s="624"/>
      <c r="BR24" s="624"/>
      <c r="BS24" s="630" t="s">
        <v>173</v>
      </c>
      <c r="BT24" s="622"/>
      <c r="BU24" s="622"/>
      <c r="BV24" s="622"/>
      <c r="BW24" s="622"/>
      <c r="BX24" s="622"/>
      <c r="BY24" s="622"/>
      <c r="BZ24" s="622"/>
      <c r="CA24" s="622"/>
      <c r="CB24" s="631"/>
      <c r="CD24" s="632" t="s">
        <v>281</v>
      </c>
      <c r="CE24" s="633"/>
      <c r="CF24" s="633"/>
      <c r="CG24" s="633"/>
      <c r="CH24" s="633"/>
      <c r="CI24" s="633"/>
      <c r="CJ24" s="633"/>
      <c r="CK24" s="633"/>
      <c r="CL24" s="633"/>
      <c r="CM24" s="633"/>
      <c r="CN24" s="633"/>
      <c r="CO24" s="633"/>
      <c r="CP24" s="633"/>
      <c r="CQ24" s="634"/>
      <c r="CR24" s="610">
        <v>207401486</v>
      </c>
      <c r="CS24" s="611"/>
      <c r="CT24" s="611"/>
      <c r="CU24" s="611"/>
      <c r="CV24" s="611"/>
      <c r="CW24" s="611"/>
      <c r="CX24" s="611"/>
      <c r="CY24" s="612"/>
      <c r="CZ24" s="615">
        <v>50.6</v>
      </c>
      <c r="DA24" s="616"/>
      <c r="DB24" s="616"/>
      <c r="DC24" s="635"/>
      <c r="DD24" s="654">
        <v>129113419</v>
      </c>
      <c r="DE24" s="611"/>
      <c r="DF24" s="611"/>
      <c r="DG24" s="611"/>
      <c r="DH24" s="611"/>
      <c r="DI24" s="611"/>
      <c r="DJ24" s="611"/>
      <c r="DK24" s="612"/>
      <c r="DL24" s="654">
        <v>126696410</v>
      </c>
      <c r="DM24" s="611"/>
      <c r="DN24" s="611"/>
      <c r="DO24" s="611"/>
      <c r="DP24" s="611"/>
      <c r="DQ24" s="611"/>
      <c r="DR24" s="611"/>
      <c r="DS24" s="611"/>
      <c r="DT24" s="611"/>
      <c r="DU24" s="611"/>
      <c r="DV24" s="612"/>
      <c r="DW24" s="615">
        <v>66.2</v>
      </c>
      <c r="DX24" s="616"/>
      <c r="DY24" s="616"/>
      <c r="DZ24" s="616"/>
      <c r="EA24" s="616"/>
      <c r="EB24" s="616"/>
      <c r="EC24" s="617"/>
    </row>
    <row r="25" spans="2:133" ht="11.25" customHeight="1">
      <c r="B25" s="618" t="s">
        <v>282</v>
      </c>
      <c r="C25" s="619"/>
      <c r="D25" s="619"/>
      <c r="E25" s="619"/>
      <c r="F25" s="619"/>
      <c r="G25" s="619"/>
      <c r="H25" s="619"/>
      <c r="I25" s="619"/>
      <c r="J25" s="619"/>
      <c r="K25" s="619"/>
      <c r="L25" s="619"/>
      <c r="M25" s="619"/>
      <c r="N25" s="619"/>
      <c r="O25" s="619"/>
      <c r="P25" s="619"/>
      <c r="Q25" s="620"/>
      <c r="R25" s="621">
        <v>5407477</v>
      </c>
      <c r="S25" s="622"/>
      <c r="T25" s="622"/>
      <c r="U25" s="622"/>
      <c r="V25" s="622"/>
      <c r="W25" s="622"/>
      <c r="X25" s="622"/>
      <c r="Y25" s="623"/>
      <c r="Z25" s="624">
        <v>1.3</v>
      </c>
      <c r="AA25" s="624"/>
      <c r="AB25" s="624"/>
      <c r="AC25" s="624"/>
      <c r="AD25" s="625">
        <v>317047</v>
      </c>
      <c r="AE25" s="625"/>
      <c r="AF25" s="625"/>
      <c r="AG25" s="625"/>
      <c r="AH25" s="625"/>
      <c r="AI25" s="625"/>
      <c r="AJ25" s="625"/>
      <c r="AK25" s="625"/>
      <c r="AL25" s="626">
        <v>0.2</v>
      </c>
      <c r="AM25" s="627"/>
      <c r="AN25" s="627"/>
      <c r="AO25" s="628"/>
      <c r="AP25" s="639" t="s">
        <v>283</v>
      </c>
      <c r="AQ25" s="640"/>
      <c r="AR25" s="640"/>
      <c r="AS25" s="640"/>
      <c r="AT25" s="640"/>
      <c r="AU25" s="640"/>
      <c r="AV25" s="640"/>
      <c r="AW25" s="640"/>
      <c r="AX25" s="640"/>
      <c r="AY25" s="640"/>
      <c r="AZ25" s="640"/>
      <c r="BA25" s="640"/>
      <c r="BB25" s="640"/>
      <c r="BC25" s="640"/>
      <c r="BD25" s="640"/>
      <c r="BE25" s="640"/>
      <c r="BF25" s="641"/>
      <c r="BG25" s="621" t="s">
        <v>173</v>
      </c>
      <c r="BH25" s="622"/>
      <c r="BI25" s="622"/>
      <c r="BJ25" s="622"/>
      <c r="BK25" s="622"/>
      <c r="BL25" s="622"/>
      <c r="BM25" s="622"/>
      <c r="BN25" s="623"/>
      <c r="BO25" s="624" t="s">
        <v>173</v>
      </c>
      <c r="BP25" s="624"/>
      <c r="BQ25" s="624"/>
      <c r="BR25" s="624"/>
      <c r="BS25" s="630" t="s">
        <v>173</v>
      </c>
      <c r="BT25" s="622"/>
      <c r="BU25" s="622"/>
      <c r="BV25" s="622"/>
      <c r="BW25" s="622"/>
      <c r="BX25" s="622"/>
      <c r="BY25" s="622"/>
      <c r="BZ25" s="622"/>
      <c r="CA25" s="622"/>
      <c r="CB25" s="631"/>
      <c r="CD25" s="636" t="s">
        <v>284</v>
      </c>
      <c r="CE25" s="637"/>
      <c r="CF25" s="637"/>
      <c r="CG25" s="637"/>
      <c r="CH25" s="637"/>
      <c r="CI25" s="637"/>
      <c r="CJ25" s="637"/>
      <c r="CK25" s="637"/>
      <c r="CL25" s="637"/>
      <c r="CM25" s="637"/>
      <c r="CN25" s="637"/>
      <c r="CO25" s="637"/>
      <c r="CP25" s="637"/>
      <c r="CQ25" s="638"/>
      <c r="CR25" s="621">
        <v>79628319</v>
      </c>
      <c r="CS25" s="657"/>
      <c r="CT25" s="657"/>
      <c r="CU25" s="657"/>
      <c r="CV25" s="657"/>
      <c r="CW25" s="657"/>
      <c r="CX25" s="657"/>
      <c r="CY25" s="658"/>
      <c r="CZ25" s="626">
        <v>19.399999999999999</v>
      </c>
      <c r="DA25" s="655"/>
      <c r="DB25" s="655"/>
      <c r="DC25" s="659"/>
      <c r="DD25" s="630">
        <v>68959697</v>
      </c>
      <c r="DE25" s="657"/>
      <c r="DF25" s="657"/>
      <c r="DG25" s="657"/>
      <c r="DH25" s="657"/>
      <c r="DI25" s="657"/>
      <c r="DJ25" s="657"/>
      <c r="DK25" s="658"/>
      <c r="DL25" s="630">
        <v>66630235</v>
      </c>
      <c r="DM25" s="657"/>
      <c r="DN25" s="657"/>
      <c r="DO25" s="657"/>
      <c r="DP25" s="657"/>
      <c r="DQ25" s="657"/>
      <c r="DR25" s="657"/>
      <c r="DS25" s="657"/>
      <c r="DT25" s="657"/>
      <c r="DU25" s="657"/>
      <c r="DV25" s="658"/>
      <c r="DW25" s="626">
        <v>34.799999999999997</v>
      </c>
      <c r="DX25" s="655"/>
      <c r="DY25" s="655"/>
      <c r="DZ25" s="655"/>
      <c r="EA25" s="655"/>
      <c r="EB25" s="655"/>
      <c r="EC25" s="656"/>
    </row>
    <row r="26" spans="2:133" ht="11.25" customHeight="1">
      <c r="B26" s="618" t="s">
        <v>285</v>
      </c>
      <c r="C26" s="619"/>
      <c r="D26" s="619"/>
      <c r="E26" s="619"/>
      <c r="F26" s="619"/>
      <c r="G26" s="619"/>
      <c r="H26" s="619"/>
      <c r="I26" s="619"/>
      <c r="J26" s="619"/>
      <c r="K26" s="619"/>
      <c r="L26" s="619"/>
      <c r="M26" s="619"/>
      <c r="N26" s="619"/>
      <c r="O26" s="619"/>
      <c r="P26" s="619"/>
      <c r="Q26" s="620"/>
      <c r="R26" s="621">
        <v>2804175</v>
      </c>
      <c r="S26" s="622"/>
      <c r="T26" s="622"/>
      <c r="U26" s="622"/>
      <c r="V26" s="622"/>
      <c r="W26" s="622"/>
      <c r="X26" s="622"/>
      <c r="Y26" s="623"/>
      <c r="Z26" s="624">
        <v>0.7</v>
      </c>
      <c r="AA26" s="624"/>
      <c r="AB26" s="624"/>
      <c r="AC26" s="624"/>
      <c r="AD26" s="625">
        <v>116902</v>
      </c>
      <c r="AE26" s="625"/>
      <c r="AF26" s="625"/>
      <c r="AG26" s="625"/>
      <c r="AH26" s="625"/>
      <c r="AI26" s="625"/>
      <c r="AJ26" s="625"/>
      <c r="AK26" s="625"/>
      <c r="AL26" s="626">
        <v>0.1</v>
      </c>
      <c r="AM26" s="627"/>
      <c r="AN26" s="627"/>
      <c r="AO26" s="628"/>
      <c r="AP26" s="639" t="s">
        <v>286</v>
      </c>
      <c r="AQ26" s="660"/>
      <c r="AR26" s="660"/>
      <c r="AS26" s="660"/>
      <c r="AT26" s="660"/>
      <c r="AU26" s="660"/>
      <c r="AV26" s="660"/>
      <c r="AW26" s="660"/>
      <c r="AX26" s="660"/>
      <c r="AY26" s="660"/>
      <c r="AZ26" s="660"/>
      <c r="BA26" s="660"/>
      <c r="BB26" s="660"/>
      <c r="BC26" s="660"/>
      <c r="BD26" s="660"/>
      <c r="BE26" s="660"/>
      <c r="BF26" s="641"/>
      <c r="BG26" s="621" t="s">
        <v>256</v>
      </c>
      <c r="BH26" s="622"/>
      <c r="BI26" s="622"/>
      <c r="BJ26" s="622"/>
      <c r="BK26" s="622"/>
      <c r="BL26" s="622"/>
      <c r="BM26" s="622"/>
      <c r="BN26" s="623"/>
      <c r="BO26" s="624" t="s">
        <v>173</v>
      </c>
      <c r="BP26" s="624"/>
      <c r="BQ26" s="624"/>
      <c r="BR26" s="624"/>
      <c r="BS26" s="630" t="s">
        <v>173</v>
      </c>
      <c r="BT26" s="622"/>
      <c r="BU26" s="622"/>
      <c r="BV26" s="622"/>
      <c r="BW26" s="622"/>
      <c r="BX26" s="622"/>
      <c r="BY26" s="622"/>
      <c r="BZ26" s="622"/>
      <c r="CA26" s="622"/>
      <c r="CB26" s="631"/>
      <c r="CD26" s="636" t="s">
        <v>287</v>
      </c>
      <c r="CE26" s="637"/>
      <c r="CF26" s="637"/>
      <c r="CG26" s="637"/>
      <c r="CH26" s="637"/>
      <c r="CI26" s="637"/>
      <c r="CJ26" s="637"/>
      <c r="CK26" s="637"/>
      <c r="CL26" s="637"/>
      <c r="CM26" s="637"/>
      <c r="CN26" s="637"/>
      <c r="CO26" s="637"/>
      <c r="CP26" s="637"/>
      <c r="CQ26" s="638"/>
      <c r="CR26" s="621">
        <v>56144160</v>
      </c>
      <c r="CS26" s="622"/>
      <c r="CT26" s="622"/>
      <c r="CU26" s="622"/>
      <c r="CV26" s="622"/>
      <c r="CW26" s="622"/>
      <c r="CX26" s="622"/>
      <c r="CY26" s="623"/>
      <c r="CZ26" s="626">
        <v>13.7</v>
      </c>
      <c r="DA26" s="655"/>
      <c r="DB26" s="655"/>
      <c r="DC26" s="659"/>
      <c r="DD26" s="630">
        <v>47400181</v>
      </c>
      <c r="DE26" s="622"/>
      <c r="DF26" s="622"/>
      <c r="DG26" s="622"/>
      <c r="DH26" s="622"/>
      <c r="DI26" s="622"/>
      <c r="DJ26" s="622"/>
      <c r="DK26" s="623"/>
      <c r="DL26" s="630" t="s">
        <v>173</v>
      </c>
      <c r="DM26" s="622"/>
      <c r="DN26" s="622"/>
      <c r="DO26" s="622"/>
      <c r="DP26" s="622"/>
      <c r="DQ26" s="622"/>
      <c r="DR26" s="622"/>
      <c r="DS26" s="622"/>
      <c r="DT26" s="622"/>
      <c r="DU26" s="622"/>
      <c r="DV26" s="623"/>
      <c r="DW26" s="626" t="s">
        <v>173</v>
      </c>
      <c r="DX26" s="655"/>
      <c r="DY26" s="655"/>
      <c r="DZ26" s="655"/>
      <c r="EA26" s="655"/>
      <c r="EB26" s="655"/>
      <c r="EC26" s="656"/>
    </row>
    <row r="27" spans="2:133" ht="11.25" customHeight="1">
      <c r="B27" s="618" t="s">
        <v>288</v>
      </c>
      <c r="C27" s="619"/>
      <c r="D27" s="619"/>
      <c r="E27" s="619"/>
      <c r="F27" s="619"/>
      <c r="G27" s="619"/>
      <c r="H27" s="619"/>
      <c r="I27" s="619"/>
      <c r="J27" s="619"/>
      <c r="K27" s="619"/>
      <c r="L27" s="619"/>
      <c r="M27" s="619"/>
      <c r="N27" s="619"/>
      <c r="O27" s="619"/>
      <c r="P27" s="619"/>
      <c r="Q27" s="620"/>
      <c r="R27" s="621">
        <v>98086897</v>
      </c>
      <c r="S27" s="622"/>
      <c r="T27" s="622"/>
      <c r="U27" s="622"/>
      <c r="V27" s="622"/>
      <c r="W27" s="622"/>
      <c r="X27" s="622"/>
      <c r="Y27" s="623"/>
      <c r="Z27" s="624">
        <v>23.2</v>
      </c>
      <c r="AA27" s="624"/>
      <c r="AB27" s="624"/>
      <c r="AC27" s="624"/>
      <c r="AD27" s="625" t="s">
        <v>173</v>
      </c>
      <c r="AE27" s="625"/>
      <c r="AF27" s="625"/>
      <c r="AG27" s="625"/>
      <c r="AH27" s="625"/>
      <c r="AI27" s="625"/>
      <c r="AJ27" s="625"/>
      <c r="AK27" s="625"/>
      <c r="AL27" s="626" t="s">
        <v>173</v>
      </c>
      <c r="AM27" s="627"/>
      <c r="AN27" s="627"/>
      <c r="AO27" s="628"/>
      <c r="AP27" s="618" t="s">
        <v>289</v>
      </c>
      <c r="AQ27" s="619"/>
      <c r="AR27" s="619"/>
      <c r="AS27" s="619"/>
      <c r="AT27" s="619"/>
      <c r="AU27" s="619"/>
      <c r="AV27" s="619"/>
      <c r="AW27" s="619"/>
      <c r="AX27" s="619"/>
      <c r="AY27" s="619"/>
      <c r="AZ27" s="619"/>
      <c r="BA27" s="619"/>
      <c r="BB27" s="619"/>
      <c r="BC27" s="619"/>
      <c r="BD27" s="619"/>
      <c r="BE27" s="619"/>
      <c r="BF27" s="620"/>
      <c r="BG27" s="621">
        <v>99416108</v>
      </c>
      <c r="BH27" s="622"/>
      <c r="BI27" s="622"/>
      <c r="BJ27" s="622"/>
      <c r="BK27" s="622"/>
      <c r="BL27" s="622"/>
      <c r="BM27" s="622"/>
      <c r="BN27" s="623"/>
      <c r="BO27" s="624">
        <v>100</v>
      </c>
      <c r="BP27" s="624"/>
      <c r="BQ27" s="624"/>
      <c r="BR27" s="624"/>
      <c r="BS27" s="630">
        <v>1861522</v>
      </c>
      <c r="BT27" s="622"/>
      <c r="BU27" s="622"/>
      <c r="BV27" s="622"/>
      <c r="BW27" s="622"/>
      <c r="BX27" s="622"/>
      <c r="BY27" s="622"/>
      <c r="BZ27" s="622"/>
      <c r="CA27" s="622"/>
      <c r="CB27" s="631"/>
      <c r="CD27" s="636" t="s">
        <v>290</v>
      </c>
      <c r="CE27" s="637"/>
      <c r="CF27" s="637"/>
      <c r="CG27" s="637"/>
      <c r="CH27" s="637"/>
      <c r="CI27" s="637"/>
      <c r="CJ27" s="637"/>
      <c r="CK27" s="637"/>
      <c r="CL27" s="637"/>
      <c r="CM27" s="637"/>
      <c r="CN27" s="637"/>
      <c r="CO27" s="637"/>
      <c r="CP27" s="637"/>
      <c r="CQ27" s="638"/>
      <c r="CR27" s="621">
        <v>96092329</v>
      </c>
      <c r="CS27" s="657"/>
      <c r="CT27" s="657"/>
      <c r="CU27" s="657"/>
      <c r="CV27" s="657"/>
      <c r="CW27" s="657"/>
      <c r="CX27" s="657"/>
      <c r="CY27" s="658"/>
      <c r="CZ27" s="626">
        <v>23.4</v>
      </c>
      <c r="DA27" s="655"/>
      <c r="DB27" s="655"/>
      <c r="DC27" s="659"/>
      <c r="DD27" s="630">
        <v>30185504</v>
      </c>
      <c r="DE27" s="657"/>
      <c r="DF27" s="657"/>
      <c r="DG27" s="657"/>
      <c r="DH27" s="657"/>
      <c r="DI27" s="657"/>
      <c r="DJ27" s="657"/>
      <c r="DK27" s="658"/>
      <c r="DL27" s="630">
        <v>30097957</v>
      </c>
      <c r="DM27" s="657"/>
      <c r="DN27" s="657"/>
      <c r="DO27" s="657"/>
      <c r="DP27" s="657"/>
      <c r="DQ27" s="657"/>
      <c r="DR27" s="657"/>
      <c r="DS27" s="657"/>
      <c r="DT27" s="657"/>
      <c r="DU27" s="657"/>
      <c r="DV27" s="658"/>
      <c r="DW27" s="626">
        <v>15.7</v>
      </c>
      <c r="DX27" s="655"/>
      <c r="DY27" s="655"/>
      <c r="DZ27" s="655"/>
      <c r="EA27" s="655"/>
      <c r="EB27" s="655"/>
      <c r="EC27" s="656"/>
    </row>
    <row r="28" spans="2:133" ht="11.25" customHeight="1">
      <c r="B28" s="663" t="s">
        <v>291</v>
      </c>
      <c r="C28" s="664"/>
      <c r="D28" s="664"/>
      <c r="E28" s="664"/>
      <c r="F28" s="664"/>
      <c r="G28" s="664"/>
      <c r="H28" s="664"/>
      <c r="I28" s="664"/>
      <c r="J28" s="664"/>
      <c r="K28" s="664"/>
      <c r="L28" s="664"/>
      <c r="M28" s="664"/>
      <c r="N28" s="664"/>
      <c r="O28" s="664"/>
      <c r="P28" s="664"/>
      <c r="Q28" s="665"/>
      <c r="R28" s="621">
        <v>6034</v>
      </c>
      <c r="S28" s="622"/>
      <c r="T28" s="622"/>
      <c r="U28" s="622"/>
      <c r="V28" s="622"/>
      <c r="W28" s="622"/>
      <c r="X28" s="622"/>
      <c r="Y28" s="623"/>
      <c r="Z28" s="624">
        <v>0</v>
      </c>
      <c r="AA28" s="624"/>
      <c r="AB28" s="624"/>
      <c r="AC28" s="624"/>
      <c r="AD28" s="625">
        <v>6034</v>
      </c>
      <c r="AE28" s="625"/>
      <c r="AF28" s="625"/>
      <c r="AG28" s="625"/>
      <c r="AH28" s="625"/>
      <c r="AI28" s="625"/>
      <c r="AJ28" s="625"/>
      <c r="AK28" s="625"/>
      <c r="AL28" s="626">
        <v>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292</v>
      </c>
      <c r="CE28" s="637"/>
      <c r="CF28" s="637"/>
      <c r="CG28" s="637"/>
      <c r="CH28" s="637"/>
      <c r="CI28" s="637"/>
      <c r="CJ28" s="637"/>
      <c r="CK28" s="637"/>
      <c r="CL28" s="637"/>
      <c r="CM28" s="637"/>
      <c r="CN28" s="637"/>
      <c r="CO28" s="637"/>
      <c r="CP28" s="637"/>
      <c r="CQ28" s="638"/>
      <c r="CR28" s="621">
        <v>31680838</v>
      </c>
      <c r="CS28" s="622"/>
      <c r="CT28" s="622"/>
      <c r="CU28" s="622"/>
      <c r="CV28" s="622"/>
      <c r="CW28" s="622"/>
      <c r="CX28" s="622"/>
      <c r="CY28" s="623"/>
      <c r="CZ28" s="626">
        <v>7.7</v>
      </c>
      <c r="DA28" s="655"/>
      <c r="DB28" s="655"/>
      <c r="DC28" s="659"/>
      <c r="DD28" s="630">
        <v>29968218</v>
      </c>
      <c r="DE28" s="622"/>
      <c r="DF28" s="622"/>
      <c r="DG28" s="622"/>
      <c r="DH28" s="622"/>
      <c r="DI28" s="622"/>
      <c r="DJ28" s="622"/>
      <c r="DK28" s="623"/>
      <c r="DL28" s="630">
        <v>29968218</v>
      </c>
      <c r="DM28" s="622"/>
      <c r="DN28" s="622"/>
      <c r="DO28" s="622"/>
      <c r="DP28" s="622"/>
      <c r="DQ28" s="622"/>
      <c r="DR28" s="622"/>
      <c r="DS28" s="622"/>
      <c r="DT28" s="622"/>
      <c r="DU28" s="622"/>
      <c r="DV28" s="623"/>
      <c r="DW28" s="626">
        <v>15.7</v>
      </c>
      <c r="DX28" s="655"/>
      <c r="DY28" s="655"/>
      <c r="DZ28" s="655"/>
      <c r="EA28" s="655"/>
      <c r="EB28" s="655"/>
      <c r="EC28" s="656"/>
    </row>
    <row r="29" spans="2:133" ht="11.25" customHeight="1">
      <c r="B29" s="618" t="s">
        <v>293</v>
      </c>
      <c r="C29" s="619"/>
      <c r="D29" s="619"/>
      <c r="E29" s="619"/>
      <c r="F29" s="619"/>
      <c r="G29" s="619"/>
      <c r="H29" s="619"/>
      <c r="I29" s="619"/>
      <c r="J29" s="619"/>
      <c r="K29" s="619"/>
      <c r="L29" s="619"/>
      <c r="M29" s="619"/>
      <c r="N29" s="619"/>
      <c r="O29" s="619"/>
      <c r="P29" s="619"/>
      <c r="Q29" s="620"/>
      <c r="R29" s="621">
        <v>43688662</v>
      </c>
      <c r="S29" s="622"/>
      <c r="T29" s="622"/>
      <c r="U29" s="622"/>
      <c r="V29" s="622"/>
      <c r="W29" s="622"/>
      <c r="X29" s="622"/>
      <c r="Y29" s="623"/>
      <c r="Z29" s="624">
        <v>10.3</v>
      </c>
      <c r="AA29" s="624"/>
      <c r="AB29" s="624"/>
      <c r="AC29" s="624"/>
      <c r="AD29" s="625" t="s">
        <v>173</v>
      </c>
      <c r="AE29" s="625"/>
      <c r="AF29" s="625"/>
      <c r="AG29" s="625"/>
      <c r="AH29" s="625"/>
      <c r="AI29" s="625"/>
      <c r="AJ29" s="625"/>
      <c r="AK29" s="625"/>
      <c r="AL29" s="626" t="s">
        <v>173</v>
      </c>
      <c r="AM29" s="627"/>
      <c r="AN29" s="627"/>
      <c r="AO29" s="628"/>
      <c r="AP29" s="600" t="s">
        <v>212</v>
      </c>
      <c r="AQ29" s="601"/>
      <c r="AR29" s="601"/>
      <c r="AS29" s="601"/>
      <c r="AT29" s="601"/>
      <c r="AU29" s="601"/>
      <c r="AV29" s="601"/>
      <c r="AW29" s="601"/>
      <c r="AX29" s="601"/>
      <c r="AY29" s="601"/>
      <c r="AZ29" s="601"/>
      <c r="BA29" s="601"/>
      <c r="BB29" s="601"/>
      <c r="BC29" s="601"/>
      <c r="BD29" s="601"/>
      <c r="BE29" s="601"/>
      <c r="BF29" s="602"/>
      <c r="BG29" s="600" t="s">
        <v>294</v>
      </c>
      <c r="BH29" s="661"/>
      <c r="BI29" s="661"/>
      <c r="BJ29" s="661"/>
      <c r="BK29" s="661"/>
      <c r="BL29" s="661"/>
      <c r="BM29" s="661"/>
      <c r="BN29" s="661"/>
      <c r="BO29" s="661"/>
      <c r="BP29" s="661"/>
      <c r="BQ29" s="662"/>
      <c r="BR29" s="600" t="s">
        <v>295</v>
      </c>
      <c r="BS29" s="661"/>
      <c r="BT29" s="661"/>
      <c r="BU29" s="661"/>
      <c r="BV29" s="661"/>
      <c r="BW29" s="661"/>
      <c r="BX29" s="661"/>
      <c r="BY29" s="661"/>
      <c r="BZ29" s="661"/>
      <c r="CA29" s="661"/>
      <c r="CB29" s="662"/>
      <c r="CD29" s="684" t="s">
        <v>296</v>
      </c>
      <c r="CE29" s="685"/>
      <c r="CF29" s="636" t="s">
        <v>297</v>
      </c>
      <c r="CG29" s="637"/>
      <c r="CH29" s="637"/>
      <c r="CI29" s="637"/>
      <c r="CJ29" s="637"/>
      <c r="CK29" s="637"/>
      <c r="CL29" s="637"/>
      <c r="CM29" s="637"/>
      <c r="CN29" s="637"/>
      <c r="CO29" s="637"/>
      <c r="CP29" s="637"/>
      <c r="CQ29" s="638"/>
      <c r="CR29" s="621">
        <v>31675245</v>
      </c>
      <c r="CS29" s="657"/>
      <c r="CT29" s="657"/>
      <c r="CU29" s="657"/>
      <c r="CV29" s="657"/>
      <c r="CW29" s="657"/>
      <c r="CX29" s="657"/>
      <c r="CY29" s="658"/>
      <c r="CZ29" s="626">
        <v>7.7</v>
      </c>
      <c r="DA29" s="655"/>
      <c r="DB29" s="655"/>
      <c r="DC29" s="659"/>
      <c r="DD29" s="630">
        <v>29962625</v>
      </c>
      <c r="DE29" s="657"/>
      <c r="DF29" s="657"/>
      <c r="DG29" s="657"/>
      <c r="DH29" s="657"/>
      <c r="DI29" s="657"/>
      <c r="DJ29" s="657"/>
      <c r="DK29" s="658"/>
      <c r="DL29" s="630">
        <v>29962625</v>
      </c>
      <c r="DM29" s="657"/>
      <c r="DN29" s="657"/>
      <c r="DO29" s="657"/>
      <c r="DP29" s="657"/>
      <c r="DQ29" s="657"/>
      <c r="DR29" s="657"/>
      <c r="DS29" s="657"/>
      <c r="DT29" s="657"/>
      <c r="DU29" s="657"/>
      <c r="DV29" s="658"/>
      <c r="DW29" s="626">
        <v>15.7</v>
      </c>
      <c r="DX29" s="655"/>
      <c r="DY29" s="655"/>
      <c r="DZ29" s="655"/>
      <c r="EA29" s="655"/>
      <c r="EB29" s="655"/>
      <c r="EC29" s="656"/>
    </row>
    <row r="30" spans="2:133" ht="11.25" customHeight="1">
      <c r="B30" s="618" t="s">
        <v>298</v>
      </c>
      <c r="C30" s="619"/>
      <c r="D30" s="619"/>
      <c r="E30" s="619"/>
      <c r="F30" s="619"/>
      <c r="G30" s="619"/>
      <c r="H30" s="619"/>
      <c r="I30" s="619"/>
      <c r="J30" s="619"/>
      <c r="K30" s="619"/>
      <c r="L30" s="619"/>
      <c r="M30" s="619"/>
      <c r="N30" s="619"/>
      <c r="O30" s="619"/>
      <c r="P30" s="619"/>
      <c r="Q30" s="620"/>
      <c r="R30" s="621">
        <v>1638778</v>
      </c>
      <c r="S30" s="622"/>
      <c r="T30" s="622"/>
      <c r="U30" s="622"/>
      <c r="V30" s="622"/>
      <c r="W30" s="622"/>
      <c r="X30" s="622"/>
      <c r="Y30" s="623"/>
      <c r="Z30" s="624">
        <v>0.4</v>
      </c>
      <c r="AA30" s="624"/>
      <c r="AB30" s="624"/>
      <c r="AC30" s="624"/>
      <c r="AD30" s="625">
        <v>1200</v>
      </c>
      <c r="AE30" s="625"/>
      <c r="AF30" s="625"/>
      <c r="AG30" s="625"/>
      <c r="AH30" s="625"/>
      <c r="AI30" s="625"/>
      <c r="AJ30" s="625"/>
      <c r="AK30" s="625"/>
      <c r="AL30" s="626">
        <v>0</v>
      </c>
      <c r="AM30" s="627"/>
      <c r="AN30" s="627"/>
      <c r="AO30" s="628"/>
      <c r="AP30" s="669" t="s">
        <v>299</v>
      </c>
      <c r="AQ30" s="670"/>
      <c r="AR30" s="670"/>
      <c r="AS30" s="670"/>
      <c r="AT30" s="675" t="s">
        <v>300</v>
      </c>
      <c r="AU30" s="210"/>
      <c r="AV30" s="210"/>
      <c r="AW30" s="210"/>
      <c r="AX30" s="607" t="s">
        <v>178</v>
      </c>
      <c r="AY30" s="608"/>
      <c r="AZ30" s="608"/>
      <c r="BA30" s="608"/>
      <c r="BB30" s="608"/>
      <c r="BC30" s="608"/>
      <c r="BD30" s="608"/>
      <c r="BE30" s="608"/>
      <c r="BF30" s="609"/>
      <c r="BG30" s="681">
        <v>99.1</v>
      </c>
      <c r="BH30" s="682"/>
      <c r="BI30" s="682"/>
      <c r="BJ30" s="682"/>
      <c r="BK30" s="682"/>
      <c r="BL30" s="682"/>
      <c r="BM30" s="616">
        <v>96.7</v>
      </c>
      <c r="BN30" s="682"/>
      <c r="BO30" s="682"/>
      <c r="BP30" s="682"/>
      <c r="BQ30" s="683"/>
      <c r="BR30" s="681">
        <v>99.1</v>
      </c>
      <c r="BS30" s="682"/>
      <c r="BT30" s="682"/>
      <c r="BU30" s="682"/>
      <c r="BV30" s="682"/>
      <c r="BW30" s="682"/>
      <c r="BX30" s="616">
        <v>96.1</v>
      </c>
      <c r="BY30" s="682"/>
      <c r="BZ30" s="682"/>
      <c r="CA30" s="682"/>
      <c r="CB30" s="683"/>
      <c r="CD30" s="686"/>
      <c r="CE30" s="687"/>
      <c r="CF30" s="636" t="s">
        <v>301</v>
      </c>
      <c r="CG30" s="637"/>
      <c r="CH30" s="637"/>
      <c r="CI30" s="637"/>
      <c r="CJ30" s="637"/>
      <c r="CK30" s="637"/>
      <c r="CL30" s="637"/>
      <c r="CM30" s="637"/>
      <c r="CN30" s="637"/>
      <c r="CO30" s="637"/>
      <c r="CP30" s="637"/>
      <c r="CQ30" s="638"/>
      <c r="CR30" s="621">
        <v>28658203</v>
      </c>
      <c r="CS30" s="622"/>
      <c r="CT30" s="622"/>
      <c r="CU30" s="622"/>
      <c r="CV30" s="622"/>
      <c r="CW30" s="622"/>
      <c r="CX30" s="622"/>
      <c r="CY30" s="623"/>
      <c r="CZ30" s="626">
        <v>7</v>
      </c>
      <c r="DA30" s="655"/>
      <c r="DB30" s="655"/>
      <c r="DC30" s="659"/>
      <c r="DD30" s="630">
        <v>26945583</v>
      </c>
      <c r="DE30" s="622"/>
      <c r="DF30" s="622"/>
      <c r="DG30" s="622"/>
      <c r="DH30" s="622"/>
      <c r="DI30" s="622"/>
      <c r="DJ30" s="622"/>
      <c r="DK30" s="623"/>
      <c r="DL30" s="630">
        <v>26945583</v>
      </c>
      <c r="DM30" s="622"/>
      <c r="DN30" s="622"/>
      <c r="DO30" s="622"/>
      <c r="DP30" s="622"/>
      <c r="DQ30" s="622"/>
      <c r="DR30" s="622"/>
      <c r="DS30" s="622"/>
      <c r="DT30" s="622"/>
      <c r="DU30" s="622"/>
      <c r="DV30" s="623"/>
      <c r="DW30" s="626">
        <v>14.1</v>
      </c>
      <c r="DX30" s="655"/>
      <c r="DY30" s="655"/>
      <c r="DZ30" s="655"/>
      <c r="EA30" s="655"/>
      <c r="EB30" s="655"/>
      <c r="EC30" s="656"/>
    </row>
    <row r="31" spans="2:133" ht="11.25" customHeight="1">
      <c r="B31" s="618" t="s">
        <v>302</v>
      </c>
      <c r="C31" s="619"/>
      <c r="D31" s="619"/>
      <c r="E31" s="619"/>
      <c r="F31" s="619"/>
      <c r="G31" s="619"/>
      <c r="H31" s="619"/>
      <c r="I31" s="619"/>
      <c r="J31" s="619"/>
      <c r="K31" s="619"/>
      <c r="L31" s="619"/>
      <c r="M31" s="619"/>
      <c r="N31" s="619"/>
      <c r="O31" s="619"/>
      <c r="P31" s="619"/>
      <c r="Q31" s="620"/>
      <c r="R31" s="621">
        <v>1202160</v>
      </c>
      <c r="S31" s="622"/>
      <c r="T31" s="622"/>
      <c r="U31" s="622"/>
      <c r="V31" s="622"/>
      <c r="W31" s="622"/>
      <c r="X31" s="622"/>
      <c r="Y31" s="623"/>
      <c r="Z31" s="624">
        <v>0.3</v>
      </c>
      <c r="AA31" s="624"/>
      <c r="AB31" s="624"/>
      <c r="AC31" s="624"/>
      <c r="AD31" s="625" t="s">
        <v>173</v>
      </c>
      <c r="AE31" s="625"/>
      <c r="AF31" s="625"/>
      <c r="AG31" s="625"/>
      <c r="AH31" s="625"/>
      <c r="AI31" s="625"/>
      <c r="AJ31" s="625"/>
      <c r="AK31" s="625"/>
      <c r="AL31" s="626" t="s">
        <v>173</v>
      </c>
      <c r="AM31" s="627"/>
      <c r="AN31" s="627"/>
      <c r="AO31" s="628"/>
      <c r="AP31" s="671"/>
      <c r="AQ31" s="672"/>
      <c r="AR31" s="672"/>
      <c r="AS31" s="672"/>
      <c r="AT31" s="676"/>
      <c r="AU31" s="209" t="s">
        <v>303</v>
      </c>
      <c r="AV31" s="209"/>
      <c r="AW31" s="209"/>
      <c r="AX31" s="618" t="s">
        <v>304</v>
      </c>
      <c r="AY31" s="619"/>
      <c r="AZ31" s="619"/>
      <c r="BA31" s="619"/>
      <c r="BB31" s="619"/>
      <c r="BC31" s="619"/>
      <c r="BD31" s="619"/>
      <c r="BE31" s="619"/>
      <c r="BF31" s="620"/>
      <c r="BG31" s="678">
        <v>99.1</v>
      </c>
      <c r="BH31" s="657"/>
      <c r="BI31" s="657"/>
      <c r="BJ31" s="657"/>
      <c r="BK31" s="657"/>
      <c r="BL31" s="657"/>
      <c r="BM31" s="627">
        <v>96.6</v>
      </c>
      <c r="BN31" s="679"/>
      <c r="BO31" s="679"/>
      <c r="BP31" s="679"/>
      <c r="BQ31" s="680"/>
      <c r="BR31" s="678">
        <v>99.2</v>
      </c>
      <c r="BS31" s="657"/>
      <c r="BT31" s="657"/>
      <c r="BU31" s="657"/>
      <c r="BV31" s="657"/>
      <c r="BW31" s="657"/>
      <c r="BX31" s="627">
        <v>96</v>
      </c>
      <c r="BY31" s="679"/>
      <c r="BZ31" s="679"/>
      <c r="CA31" s="679"/>
      <c r="CB31" s="680"/>
      <c r="CD31" s="686"/>
      <c r="CE31" s="687"/>
      <c r="CF31" s="636" t="s">
        <v>305</v>
      </c>
      <c r="CG31" s="637"/>
      <c r="CH31" s="637"/>
      <c r="CI31" s="637"/>
      <c r="CJ31" s="637"/>
      <c r="CK31" s="637"/>
      <c r="CL31" s="637"/>
      <c r="CM31" s="637"/>
      <c r="CN31" s="637"/>
      <c r="CO31" s="637"/>
      <c r="CP31" s="637"/>
      <c r="CQ31" s="638"/>
      <c r="CR31" s="621">
        <v>3017042</v>
      </c>
      <c r="CS31" s="657"/>
      <c r="CT31" s="657"/>
      <c r="CU31" s="657"/>
      <c r="CV31" s="657"/>
      <c r="CW31" s="657"/>
      <c r="CX31" s="657"/>
      <c r="CY31" s="658"/>
      <c r="CZ31" s="626">
        <v>0.7</v>
      </c>
      <c r="DA31" s="655"/>
      <c r="DB31" s="655"/>
      <c r="DC31" s="659"/>
      <c r="DD31" s="630">
        <v>3017042</v>
      </c>
      <c r="DE31" s="657"/>
      <c r="DF31" s="657"/>
      <c r="DG31" s="657"/>
      <c r="DH31" s="657"/>
      <c r="DI31" s="657"/>
      <c r="DJ31" s="657"/>
      <c r="DK31" s="658"/>
      <c r="DL31" s="630">
        <v>3017042</v>
      </c>
      <c r="DM31" s="657"/>
      <c r="DN31" s="657"/>
      <c r="DO31" s="657"/>
      <c r="DP31" s="657"/>
      <c r="DQ31" s="657"/>
      <c r="DR31" s="657"/>
      <c r="DS31" s="657"/>
      <c r="DT31" s="657"/>
      <c r="DU31" s="657"/>
      <c r="DV31" s="658"/>
      <c r="DW31" s="626">
        <v>1.6</v>
      </c>
      <c r="DX31" s="655"/>
      <c r="DY31" s="655"/>
      <c r="DZ31" s="655"/>
      <c r="EA31" s="655"/>
      <c r="EB31" s="655"/>
      <c r="EC31" s="656"/>
    </row>
    <row r="32" spans="2:133" ht="11.25" customHeight="1">
      <c r="B32" s="618" t="s">
        <v>306</v>
      </c>
      <c r="C32" s="619"/>
      <c r="D32" s="619"/>
      <c r="E32" s="619"/>
      <c r="F32" s="619"/>
      <c r="G32" s="619"/>
      <c r="H32" s="619"/>
      <c r="I32" s="619"/>
      <c r="J32" s="619"/>
      <c r="K32" s="619"/>
      <c r="L32" s="619"/>
      <c r="M32" s="619"/>
      <c r="N32" s="619"/>
      <c r="O32" s="619"/>
      <c r="P32" s="619"/>
      <c r="Q32" s="620"/>
      <c r="R32" s="621">
        <v>5483257</v>
      </c>
      <c r="S32" s="622"/>
      <c r="T32" s="622"/>
      <c r="U32" s="622"/>
      <c r="V32" s="622"/>
      <c r="W32" s="622"/>
      <c r="X32" s="622"/>
      <c r="Y32" s="623"/>
      <c r="Z32" s="624">
        <v>1.3</v>
      </c>
      <c r="AA32" s="624"/>
      <c r="AB32" s="624"/>
      <c r="AC32" s="624"/>
      <c r="AD32" s="625" t="s">
        <v>173</v>
      </c>
      <c r="AE32" s="625"/>
      <c r="AF32" s="625"/>
      <c r="AG32" s="625"/>
      <c r="AH32" s="625"/>
      <c r="AI32" s="625"/>
      <c r="AJ32" s="625"/>
      <c r="AK32" s="625"/>
      <c r="AL32" s="626" t="s">
        <v>173</v>
      </c>
      <c r="AM32" s="627"/>
      <c r="AN32" s="627"/>
      <c r="AO32" s="628"/>
      <c r="AP32" s="673"/>
      <c r="AQ32" s="674"/>
      <c r="AR32" s="674"/>
      <c r="AS32" s="674"/>
      <c r="AT32" s="677"/>
      <c r="AU32" s="211"/>
      <c r="AV32" s="211"/>
      <c r="AW32" s="211"/>
      <c r="AX32" s="666" t="s">
        <v>307</v>
      </c>
      <c r="AY32" s="667"/>
      <c r="AZ32" s="667"/>
      <c r="BA32" s="667"/>
      <c r="BB32" s="667"/>
      <c r="BC32" s="667"/>
      <c r="BD32" s="667"/>
      <c r="BE32" s="667"/>
      <c r="BF32" s="668"/>
      <c r="BG32" s="690">
        <v>99</v>
      </c>
      <c r="BH32" s="691"/>
      <c r="BI32" s="691"/>
      <c r="BJ32" s="691"/>
      <c r="BK32" s="691"/>
      <c r="BL32" s="691"/>
      <c r="BM32" s="692">
        <v>96.4</v>
      </c>
      <c r="BN32" s="691"/>
      <c r="BO32" s="691"/>
      <c r="BP32" s="691"/>
      <c r="BQ32" s="693"/>
      <c r="BR32" s="690">
        <v>98.9</v>
      </c>
      <c r="BS32" s="691"/>
      <c r="BT32" s="691"/>
      <c r="BU32" s="691"/>
      <c r="BV32" s="691"/>
      <c r="BW32" s="691"/>
      <c r="BX32" s="692">
        <v>95.5</v>
      </c>
      <c r="BY32" s="691"/>
      <c r="BZ32" s="691"/>
      <c r="CA32" s="691"/>
      <c r="CB32" s="693"/>
      <c r="CD32" s="688"/>
      <c r="CE32" s="689"/>
      <c r="CF32" s="636" t="s">
        <v>308</v>
      </c>
      <c r="CG32" s="637"/>
      <c r="CH32" s="637"/>
      <c r="CI32" s="637"/>
      <c r="CJ32" s="637"/>
      <c r="CK32" s="637"/>
      <c r="CL32" s="637"/>
      <c r="CM32" s="637"/>
      <c r="CN32" s="637"/>
      <c r="CO32" s="637"/>
      <c r="CP32" s="637"/>
      <c r="CQ32" s="638"/>
      <c r="CR32" s="621">
        <v>5593</v>
      </c>
      <c r="CS32" s="622"/>
      <c r="CT32" s="622"/>
      <c r="CU32" s="622"/>
      <c r="CV32" s="622"/>
      <c r="CW32" s="622"/>
      <c r="CX32" s="622"/>
      <c r="CY32" s="623"/>
      <c r="CZ32" s="626">
        <v>0</v>
      </c>
      <c r="DA32" s="655"/>
      <c r="DB32" s="655"/>
      <c r="DC32" s="659"/>
      <c r="DD32" s="630">
        <v>5593</v>
      </c>
      <c r="DE32" s="622"/>
      <c r="DF32" s="622"/>
      <c r="DG32" s="622"/>
      <c r="DH32" s="622"/>
      <c r="DI32" s="622"/>
      <c r="DJ32" s="622"/>
      <c r="DK32" s="623"/>
      <c r="DL32" s="630">
        <v>5593</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309</v>
      </c>
      <c r="C33" s="619"/>
      <c r="D33" s="619"/>
      <c r="E33" s="619"/>
      <c r="F33" s="619"/>
      <c r="G33" s="619"/>
      <c r="H33" s="619"/>
      <c r="I33" s="619"/>
      <c r="J33" s="619"/>
      <c r="K33" s="619"/>
      <c r="L33" s="619"/>
      <c r="M33" s="619"/>
      <c r="N33" s="619"/>
      <c r="O33" s="619"/>
      <c r="P33" s="619"/>
      <c r="Q33" s="620"/>
      <c r="R33" s="621">
        <v>10933914</v>
      </c>
      <c r="S33" s="622"/>
      <c r="T33" s="622"/>
      <c r="U33" s="622"/>
      <c r="V33" s="622"/>
      <c r="W33" s="622"/>
      <c r="X33" s="622"/>
      <c r="Y33" s="623"/>
      <c r="Z33" s="624">
        <v>2.6</v>
      </c>
      <c r="AA33" s="624"/>
      <c r="AB33" s="624"/>
      <c r="AC33" s="624"/>
      <c r="AD33" s="625" t="s">
        <v>173</v>
      </c>
      <c r="AE33" s="625"/>
      <c r="AF33" s="625"/>
      <c r="AG33" s="625"/>
      <c r="AH33" s="625"/>
      <c r="AI33" s="625"/>
      <c r="AJ33" s="625"/>
      <c r="AK33" s="625"/>
      <c r="AL33" s="626" t="s">
        <v>173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310</v>
      </c>
      <c r="CE33" s="637"/>
      <c r="CF33" s="637"/>
      <c r="CG33" s="637"/>
      <c r="CH33" s="637"/>
      <c r="CI33" s="637"/>
      <c r="CJ33" s="637"/>
      <c r="CK33" s="637"/>
      <c r="CL33" s="637"/>
      <c r="CM33" s="637"/>
      <c r="CN33" s="637"/>
      <c r="CO33" s="637"/>
      <c r="CP33" s="637"/>
      <c r="CQ33" s="638"/>
      <c r="CR33" s="621">
        <v>140496134</v>
      </c>
      <c r="CS33" s="657"/>
      <c r="CT33" s="657"/>
      <c r="CU33" s="657"/>
      <c r="CV33" s="657"/>
      <c r="CW33" s="657"/>
      <c r="CX33" s="657"/>
      <c r="CY33" s="658"/>
      <c r="CZ33" s="626">
        <v>34.299999999999997</v>
      </c>
      <c r="DA33" s="655"/>
      <c r="DB33" s="655"/>
      <c r="DC33" s="659"/>
      <c r="DD33" s="630">
        <v>70751765</v>
      </c>
      <c r="DE33" s="657"/>
      <c r="DF33" s="657"/>
      <c r="DG33" s="657"/>
      <c r="DH33" s="657"/>
      <c r="DI33" s="657"/>
      <c r="DJ33" s="657"/>
      <c r="DK33" s="658"/>
      <c r="DL33" s="630">
        <v>49712205</v>
      </c>
      <c r="DM33" s="657"/>
      <c r="DN33" s="657"/>
      <c r="DO33" s="657"/>
      <c r="DP33" s="657"/>
      <c r="DQ33" s="657"/>
      <c r="DR33" s="657"/>
      <c r="DS33" s="657"/>
      <c r="DT33" s="657"/>
      <c r="DU33" s="657"/>
      <c r="DV33" s="658"/>
      <c r="DW33" s="626">
        <v>26</v>
      </c>
      <c r="DX33" s="655"/>
      <c r="DY33" s="655"/>
      <c r="DZ33" s="655"/>
      <c r="EA33" s="655"/>
      <c r="EB33" s="655"/>
      <c r="EC33" s="656"/>
    </row>
    <row r="34" spans="2:133" ht="11.25" customHeight="1">
      <c r="B34" s="618" t="s">
        <v>311</v>
      </c>
      <c r="C34" s="619"/>
      <c r="D34" s="619"/>
      <c r="E34" s="619"/>
      <c r="F34" s="619"/>
      <c r="G34" s="619"/>
      <c r="H34" s="619"/>
      <c r="I34" s="619"/>
      <c r="J34" s="619"/>
      <c r="K34" s="619"/>
      <c r="L34" s="619"/>
      <c r="M34" s="619"/>
      <c r="N34" s="619"/>
      <c r="O34" s="619"/>
      <c r="P34" s="619"/>
      <c r="Q34" s="620"/>
      <c r="R34" s="621">
        <v>10122990</v>
      </c>
      <c r="S34" s="622"/>
      <c r="T34" s="622"/>
      <c r="U34" s="622"/>
      <c r="V34" s="622"/>
      <c r="W34" s="622"/>
      <c r="X34" s="622"/>
      <c r="Y34" s="623"/>
      <c r="Z34" s="624">
        <v>2.4</v>
      </c>
      <c r="AA34" s="624"/>
      <c r="AB34" s="624"/>
      <c r="AC34" s="624"/>
      <c r="AD34" s="625">
        <v>51</v>
      </c>
      <c r="AE34" s="625"/>
      <c r="AF34" s="625"/>
      <c r="AG34" s="625"/>
      <c r="AH34" s="625"/>
      <c r="AI34" s="625"/>
      <c r="AJ34" s="625"/>
      <c r="AK34" s="625"/>
      <c r="AL34" s="626">
        <v>0</v>
      </c>
      <c r="AM34" s="627"/>
      <c r="AN34" s="627"/>
      <c r="AO34" s="628"/>
      <c r="AP34" s="214"/>
      <c r="AQ34" s="600" t="s">
        <v>312</v>
      </c>
      <c r="AR34" s="601"/>
      <c r="AS34" s="601"/>
      <c r="AT34" s="601"/>
      <c r="AU34" s="601"/>
      <c r="AV34" s="601"/>
      <c r="AW34" s="601"/>
      <c r="AX34" s="601"/>
      <c r="AY34" s="601"/>
      <c r="AZ34" s="601"/>
      <c r="BA34" s="601"/>
      <c r="BB34" s="601"/>
      <c r="BC34" s="601"/>
      <c r="BD34" s="601"/>
      <c r="BE34" s="601"/>
      <c r="BF34" s="602"/>
      <c r="BG34" s="600" t="s">
        <v>313</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314</v>
      </c>
      <c r="CE34" s="637"/>
      <c r="CF34" s="637"/>
      <c r="CG34" s="637"/>
      <c r="CH34" s="637"/>
      <c r="CI34" s="637"/>
      <c r="CJ34" s="637"/>
      <c r="CK34" s="637"/>
      <c r="CL34" s="637"/>
      <c r="CM34" s="637"/>
      <c r="CN34" s="637"/>
      <c r="CO34" s="637"/>
      <c r="CP34" s="637"/>
      <c r="CQ34" s="638"/>
      <c r="CR34" s="621">
        <v>74319906</v>
      </c>
      <c r="CS34" s="622"/>
      <c r="CT34" s="622"/>
      <c r="CU34" s="622"/>
      <c r="CV34" s="622"/>
      <c r="CW34" s="622"/>
      <c r="CX34" s="622"/>
      <c r="CY34" s="623"/>
      <c r="CZ34" s="626">
        <v>18.100000000000001</v>
      </c>
      <c r="DA34" s="655"/>
      <c r="DB34" s="655"/>
      <c r="DC34" s="659"/>
      <c r="DD34" s="630">
        <v>25409579</v>
      </c>
      <c r="DE34" s="622"/>
      <c r="DF34" s="622"/>
      <c r="DG34" s="622"/>
      <c r="DH34" s="622"/>
      <c r="DI34" s="622"/>
      <c r="DJ34" s="622"/>
      <c r="DK34" s="623"/>
      <c r="DL34" s="630">
        <v>18650352</v>
      </c>
      <c r="DM34" s="622"/>
      <c r="DN34" s="622"/>
      <c r="DO34" s="622"/>
      <c r="DP34" s="622"/>
      <c r="DQ34" s="622"/>
      <c r="DR34" s="622"/>
      <c r="DS34" s="622"/>
      <c r="DT34" s="622"/>
      <c r="DU34" s="622"/>
      <c r="DV34" s="623"/>
      <c r="DW34" s="626">
        <v>9.6999999999999993</v>
      </c>
      <c r="DX34" s="655"/>
      <c r="DY34" s="655"/>
      <c r="DZ34" s="655"/>
      <c r="EA34" s="655"/>
      <c r="EB34" s="655"/>
      <c r="EC34" s="656"/>
    </row>
    <row r="35" spans="2:133" ht="11.25" customHeight="1">
      <c r="B35" s="618" t="s">
        <v>315</v>
      </c>
      <c r="C35" s="619"/>
      <c r="D35" s="619"/>
      <c r="E35" s="619"/>
      <c r="F35" s="619"/>
      <c r="G35" s="619"/>
      <c r="H35" s="619"/>
      <c r="I35" s="619"/>
      <c r="J35" s="619"/>
      <c r="K35" s="619"/>
      <c r="L35" s="619"/>
      <c r="M35" s="619"/>
      <c r="N35" s="619"/>
      <c r="O35" s="619"/>
      <c r="P35" s="619"/>
      <c r="Q35" s="620"/>
      <c r="R35" s="621">
        <v>62784114</v>
      </c>
      <c r="S35" s="622"/>
      <c r="T35" s="622"/>
      <c r="U35" s="622"/>
      <c r="V35" s="622"/>
      <c r="W35" s="622"/>
      <c r="X35" s="622"/>
      <c r="Y35" s="623"/>
      <c r="Z35" s="624">
        <v>14.9</v>
      </c>
      <c r="AA35" s="624"/>
      <c r="AB35" s="624"/>
      <c r="AC35" s="624"/>
      <c r="AD35" s="625" t="s">
        <v>173</v>
      </c>
      <c r="AE35" s="625"/>
      <c r="AF35" s="625"/>
      <c r="AG35" s="625"/>
      <c r="AH35" s="625"/>
      <c r="AI35" s="625"/>
      <c r="AJ35" s="625"/>
      <c r="AK35" s="625"/>
      <c r="AL35" s="626" t="s">
        <v>173</v>
      </c>
      <c r="AM35" s="627"/>
      <c r="AN35" s="627"/>
      <c r="AO35" s="628"/>
      <c r="AP35" s="214"/>
      <c r="AQ35" s="694" t="s">
        <v>316</v>
      </c>
      <c r="AR35" s="695"/>
      <c r="AS35" s="695"/>
      <c r="AT35" s="695"/>
      <c r="AU35" s="695"/>
      <c r="AV35" s="695"/>
      <c r="AW35" s="695"/>
      <c r="AX35" s="695"/>
      <c r="AY35" s="696"/>
      <c r="AZ35" s="610">
        <v>35306073</v>
      </c>
      <c r="BA35" s="611"/>
      <c r="BB35" s="611"/>
      <c r="BC35" s="611"/>
      <c r="BD35" s="611"/>
      <c r="BE35" s="611"/>
      <c r="BF35" s="697"/>
      <c r="BG35" s="632" t="s">
        <v>317</v>
      </c>
      <c r="BH35" s="633"/>
      <c r="BI35" s="633"/>
      <c r="BJ35" s="633"/>
      <c r="BK35" s="633"/>
      <c r="BL35" s="633"/>
      <c r="BM35" s="633"/>
      <c r="BN35" s="633"/>
      <c r="BO35" s="633"/>
      <c r="BP35" s="633"/>
      <c r="BQ35" s="633"/>
      <c r="BR35" s="633"/>
      <c r="BS35" s="633"/>
      <c r="BT35" s="633"/>
      <c r="BU35" s="634"/>
      <c r="BV35" s="610">
        <v>-2387661</v>
      </c>
      <c r="BW35" s="611"/>
      <c r="BX35" s="611"/>
      <c r="BY35" s="611"/>
      <c r="BZ35" s="611"/>
      <c r="CA35" s="611"/>
      <c r="CB35" s="697"/>
      <c r="CD35" s="636" t="s">
        <v>318</v>
      </c>
      <c r="CE35" s="637"/>
      <c r="CF35" s="637"/>
      <c r="CG35" s="637"/>
      <c r="CH35" s="637"/>
      <c r="CI35" s="637"/>
      <c r="CJ35" s="637"/>
      <c r="CK35" s="637"/>
      <c r="CL35" s="637"/>
      <c r="CM35" s="637"/>
      <c r="CN35" s="637"/>
      <c r="CO35" s="637"/>
      <c r="CP35" s="637"/>
      <c r="CQ35" s="638"/>
      <c r="CR35" s="621">
        <v>3239936</v>
      </c>
      <c r="CS35" s="657"/>
      <c r="CT35" s="657"/>
      <c r="CU35" s="657"/>
      <c r="CV35" s="657"/>
      <c r="CW35" s="657"/>
      <c r="CX35" s="657"/>
      <c r="CY35" s="658"/>
      <c r="CZ35" s="626">
        <v>0.8</v>
      </c>
      <c r="DA35" s="655"/>
      <c r="DB35" s="655"/>
      <c r="DC35" s="659"/>
      <c r="DD35" s="630">
        <v>2330040</v>
      </c>
      <c r="DE35" s="657"/>
      <c r="DF35" s="657"/>
      <c r="DG35" s="657"/>
      <c r="DH35" s="657"/>
      <c r="DI35" s="657"/>
      <c r="DJ35" s="657"/>
      <c r="DK35" s="658"/>
      <c r="DL35" s="630">
        <v>2330040</v>
      </c>
      <c r="DM35" s="657"/>
      <c r="DN35" s="657"/>
      <c r="DO35" s="657"/>
      <c r="DP35" s="657"/>
      <c r="DQ35" s="657"/>
      <c r="DR35" s="657"/>
      <c r="DS35" s="657"/>
      <c r="DT35" s="657"/>
      <c r="DU35" s="657"/>
      <c r="DV35" s="658"/>
      <c r="DW35" s="626">
        <v>1.2</v>
      </c>
      <c r="DX35" s="655"/>
      <c r="DY35" s="655"/>
      <c r="DZ35" s="655"/>
      <c r="EA35" s="655"/>
      <c r="EB35" s="655"/>
      <c r="EC35" s="656"/>
    </row>
    <row r="36" spans="2:133" ht="11.25" customHeight="1">
      <c r="B36" s="618" t="s">
        <v>319</v>
      </c>
      <c r="C36" s="619"/>
      <c r="D36" s="619"/>
      <c r="E36" s="619"/>
      <c r="F36" s="619"/>
      <c r="G36" s="619"/>
      <c r="H36" s="619"/>
      <c r="I36" s="619"/>
      <c r="J36" s="619"/>
      <c r="K36" s="619"/>
      <c r="L36" s="619"/>
      <c r="M36" s="619"/>
      <c r="N36" s="619"/>
      <c r="O36" s="619"/>
      <c r="P36" s="619"/>
      <c r="Q36" s="620"/>
      <c r="R36" s="621" t="s">
        <v>173</v>
      </c>
      <c r="S36" s="622"/>
      <c r="T36" s="622"/>
      <c r="U36" s="622"/>
      <c r="V36" s="622"/>
      <c r="W36" s="622"/>
      <c r="X36" s="622"/>
      <c r="Y36" s="623"/>
      <c r="Z36" s="624" t="s">
        <v>173</v>
      </c>
      <c r="AA36" s="624"/>
      <c r="AB36" s="624"/>
      <c r="AC36" s="624"/>
      <c r="AD36" s="625" t="s">
        <v>173</v>
      </c>
      <c r="AE36" s="625"/>
      <c r="AF36" s="625"/>
      <c r="AG36" s="625"/>
      <c r="AH36" s="625"/>
      <c r="AI36" s="625"/>
      <c r="AJ36" s="625"/>
      <c r="AK36" s="625"/>
      <c r="AL36" s="626" t="s">
        <v>173</v>
      </c>
      <c r="AM36" s="627"/>
      <c r="AN36" s="627"/>
      <c r="AO36" s="628"/>
      <c r="AQ36" s="698" t="s">
        <v>320</v>
      </c>
      <c r="AR36" s="699"/>
      <c r="AS36" s="699"/>
      <c r="AT36" s="699"/>
      <c r="AU36" s="699"/>
      <c r="AV36" s="699"/>
      <c r="AW36" s="699"/>
      <c r="AX36" s="699"/>
      <c r="AY36" s="700"/>
      <c r="AZ36" s="621">
        <v>6401073</v>
      </c>
      <c r="BA36" s="622"/>
      <c r="BB36" s="622"/>
      <c r="BC36" s="622"/>
      <c r="BD36" s="657"/>
      <c r="BE36" s="657"/>
      <c r="BF36" s="680"/>
      <c r="BG36" s="636" t="s">
        <v>321</v>
      </c>
      <c r="BH36" s="637"/>
      <c r="BI36" s="637"/>
      <c r="BJ36" s="637"/>
      <c r="BK36" s="637"/>
      <c r="BL36" s="637"/>
      <c r="BM36" s="637"/>
      <c r="BN36" s="637"/>
      <c r="BO36" s="637"/>
      <c r="BP36" s="637"/>
      <c r="BQ36" s="637"/>
      <c r="BR36" s="637"/>
      <c r="BS36" s="637"/>
      <c r="BT36" s="637"/>
      <c r="BU36" s="638"/>
      <c r="BV36" s="621">
        <v>-5314087</v>
      </c>
      <c r="BW36" s="622"/>
      <c r="BX36" s="622"/>
      <c r="BY36" s="622"/>
      <c r="BZ36" s="622"/>
      <c r="CA36" s="622"/>
      <c r="CB36" s="631"/>
      <c r="CD36" s="636" t="s">
        <v>322</v>
      </c>
      <c r="CE36" s="637"/>
      <c r="CF36" s="637"/>
      <c r="CG36" s="637"/>
      <c r="CH36" s="637"/>
      <c r="CI36" s="637"/>
      <c r="CJ36" s="637"/>
      <c r="CK36" s="637"/>
      <c r="CL36" s="637"/>
      <c r="CM36" s="637"/>
      <c r="CN36" s="637"/>
      <c r="CO36" s="637"/>
      <c r="CP36" s="637"/>
      <c r="CQ36" s="638"/>
      <c r="CR36" s="621">
        <v>20249497</v>
      </c>
      <c r="CS36" s="622"/>
      <c r="CT36" s="622"/>
      <c r="CU36" s="622"/>
      <c r="CV36" s="622"/>
      <c r="CW36" s="622"/>
      <c r="CX36" s="622"/>
      <c r="CY36" s="623"/>
      <c r="CZ36" s="626">
        <v>4.9000000000000004</v>
      </c>
      <c r="DA36" s="655"/>
      <c r="DB36" s="655"/>
      <c r="DC36" s="659"/>
      <c r="DD36" s="630">
        <v>16595224</v>
      </c>
      <c r="DE36" s="622"/>
      <c r="DF36" s="622"/>
      <c r="DG36" s="622"/>
      <c r="DH36" s="622"/>
      <c r="DI36" s="622"/>
      <c r="DJ36" s="622"/>
      <c r="DK36" s="623"/>
      <c r="DL36" s="630">
        <v>9827147</v>
      </c>
      <c r="DM36" s="622"/>
      <c r="DN36" s="622"/>
      <c r="DO36" s="622"/>
      <c r="DP36" s="622"/>
      <c r="DQ36" s="622"/>
      <c r="DR36" s="622"/>
      <c r="DS36" s="622"/>
      <c r="DT36" s="622"/>
      <c r="DU36" s="622"/>
      <c r="DV36" s="623"/>
      <c r="DW36" s="626">
        <v>5.0999999999999996</v>
      </c>
      <c r="DX36" s="655"/>
      <c r="DY36" s="655"/>
      <c r="DZ36" s="655"/>
      <c r="EA36" s="655"/>
      <c r="EB36" s="655"/>
      <c r="EC36" s="656"/>
    </row>
    <row r="37" spans="2:133" ht="11.25" customHeight="1">
      <c r="B37" s="618" t="s">
        <v>323</v>
      </c>
      <c r="C37" s="619"/>
      <c r="D37" s="619"/>
      <c r="E37" s="619"/>
      <c r="F37" s="619"/>
      <c r="G37" s="619"/>
      <c r="H37" s="619"/>
      <c r="I37" s="619"/>
      <c r="J37" s="619"/>
      <c r="K37" s="619"/>
      <c r="L37" s="619"/>
      <c r="M37" s="619"/>
      <c r="N37" s="619"/>
      <c r="O37" s="619"/>
      <c r="P37" s="619"/>
      <c r="Q37" s="620"/>
      <c r="R37" s="621">
        <v>22474900</v>
      </c>
      <c r="S37" s="622"/>
      <c r="T37" s="622"/>
      <c r="U37" s="622"/>
      <c r="V37" s="622"/>
      <c r="W37" s="622"/>
      <c r="X37" s="622"/>
      <c r="Y37" s="623"/>
      <c r="Z37" s="624">
        <v>5.3</v>
      </c>
      <c r="AA37" s="624"/>
      <c r="AB37" s="624"/>
      <c r="AC37" s="624"/>
      <c r="AD37" s="625" t="s">
        <v>256</v>
      </c>
      <c r="AE37" s="625"/>
      <c r="AF37" s="625"/>
      <c r="AG37" s="625"/>
      <c r="AH37" s="625"/>
      <c r="AI37" s="625"/>
      <c r="AJ37" s="625"/>
      <c r="AK37" s="625"/>
      <c r="AL37" s="626" t="s">
        <v>173</v>
      </c>
      <c r="AM37" s="627"/>
      <c r="AN37" s="627"/>
      <c r="AO37" s="628"/>
      <c r="AQ37" s="698" t="s">
        <v>324</v>
      </c>
      <c r="AR37" s="699"/>
      <c r="AS37" s="699"/>
      <c r="AT37" s="699"/>
      <c r="AU37" s="699"/>
      <c r="AV37" s="699"/>
      <c r="AW37" s="699"/>
      <c r="AX37" s="699"/>
      <c r="AY37" s="700"/>
      <c r="AZ37" s="621">
        <v>1314706</v>
      </c>
      <c r="BA37" s="622"/>
      <c r="BB37" s="622"/>
      <c r="BC37" s="622"/>
      <c r="BD37" s="657"/>
      <c r="BE37" s="657"/>
      <c r="BF37" s="680"/>
      <c r="BG37" s="636" t="s">
        <v>325</v>
      </c>
      <c r="BH37" s="637"/>
      <c r="BI37" s="637"/>
      <c r="BJ37" s="637"/>
      <c r="BK37" s="637"/>
      <c r="BL37" s="637"/>
      <c r="BM37" s="637"/>
      <c r="BN37" s="637"/>
      <c r="BO37" s="637"/>
      <c r="BP37" s="637"/>
      <c r="BQ37" s="637"/>
      <c r="BR37" s="637"/>
      <c r="BS37" s="637"/>
      <c r="BT37" s="637"/>
      <c r="BU37" s="638"/>
      <c r="BV37" s="621">
        <v>101382</v>
      </c>
      <c r="BW37" s="622"/>
      <c r="BX37" s="622"/>
      <c r="BY37" s="622"/>
      <c r="BZ37" s="622"/>
      <c r="CA37" s="622"/>
      <c r="CB37" s="631"/>
      <c r="CD37" s="636" t="s">
        <v>326</v>
      </c>
      <c r="CE37" s="637"/>
      <c r="CF37" s="637"/>
      <c r="CG37" s="637"/>
      <c r="CH37" s="637"/>
      <c r="CI37" s="637"/>
      <c r="CJ37" s="637"/>
      <c r="CK37" s="637"/>
      <c r="CL37" s="637"/>
      <c r="CM37" s="637"/>
      <c r="CN37" s="637"/>
      <c r="CO37" s="637"/>
      <c r="CP37" s="637"/>
      <c r="CQ37" s="638"/>
      <c r="CR37" s="621">
        <v>378512</v>
      </c>
      <c r="CS37" s="657"/>
      <c r="CT37" s="657"/>
      <c r="CU37" s="657"/>
      <c r="CV37" s="657"/>
      <c r="CW37" s="657"/>
      <c r="CX37" s="657"/>
      <c r="CY37" s="658"/>
      <c r="CZ37" s="626">
        <v>0.1</v>
      </c>
      <c r="DA37" s="655"/>
      <c r="DB37" s="655"/>
      <c r="DC37" s="659"/>
      <c r="DD37" s="630">
        <v>378512</v>
      </c>
      <c r="DE37" s="657"/>
      <c r="DF37" s="657"/>
      <c r="DG37" s="657"/>
      <c r="DH37" s="657"/>
      <c r="DI37" s="657"/>
      <c r="DJ37" s="657"/>
      <c r="DK37" s="658"/>
      <c r="DL37" s="630">
        <v>378512</v>
      </c>
      <c r="DM37" s="657"/>
      <c r="DN37" s="657"/>
      <c r="DO37" s="657"/>
      <c r="DP37" s="657"/>
      <c r="DQ37" s="657"/>
      <c r="DR37" s="657"/>
      <c r="DS37" s="657"/>
      <c r="DT37" s="657"/>
      <c r="DU37" s="657"/>
      <c r="DV37" s="658"/>
      <c r="DW37" s="626">
        <v>0.2</v>
      </c>
      <c r="DX37" s="655"/>
      <c r="DY37" s="655"/>
      <c r="DZ37" s="655"/>
      <c r="EA37" s="655"/>
      <c r="EB37" s="655"/>
      <c r="EC37" s="656"/>
    </row>
    <row r="38" spans="2:133" ht="11.25" customHeight="1">
      <c r="B38" s="666" t="s">
        <v>327</v>
      </c>
      <c r="C38" s="667"/>
      <c r="D38" s="667"/>
      <c r="E38" s="667"/>
      <c r="F38" s="667"/>
      <c r="G38" s="667"/>
      <c r="H38" s="667"/>
      <c r="I38" s="667"/>
      <c r="J38" s="667"/>
      <c r="K38" s="667"/>
      <c r="L38" s="667"/>
      <c r="M38" s="667"/>
      <c r="N38" s="667"/>
      <c r="O38" s="667"/>
      <c r="P38" s="667"/>
      <c r="Q38" s="668"/>
      <c r="R38" s="701">
        <v>422782942</v>
      </c>
      <c r="S38" s="702"/>
      <c r="T38" s="702"/>
      <c r="U38" s="702"/>
      <c r="V38" s="702"/>
      <c r="W38" s="702"/>
      <c r="X38" s="702"/>
      <c r="Y38" s="703"/>
      <c r="Z38" s="704">
        <v>100</v>
      </c>
      <c r="AA38" s="704"/>
      <c r="AB38" s="704"/>
      <c r="AC38" s="704"/>
      <c r="AD38" s="705">
        <v>168864362</v>
      </c>
      <c r="AE38" s="705"/>
      <c r="AF38" s="705"/>
      <c r="AG38" s="705"/>
      <c r="AH38" s="705"/>
      <c r="AI38" s="705"/>
      <c r="AJ38" s="705"/>
      <c r="AK38" s="705"/>
      <c r="AL38" s="706">
        <v>100</v>
      </c>
      <c r="AM38" s="692"/>
      <c r="AN38" s="692"/>
      <c r="AO38" s="707"/>
      <c r="AQ38" s="698" t="s">
        <v>328</v>
      </c>
      <c r="AR38" s="699"/>
      <c r="AS38" s="699"/>
      <c r="AT38" s="699"/>
      <c r="AU38" s="699"/>
      <c r="AV38" s="699"/>
      <c r="AW38" s="699"/>
      <c r="AX38" s="699"/>
      <c r="AY38" s="700"/>
      <c r="AZ38" s="621">
        <v>448800</v>
      </c>
      <c r="BA38" s="622"/>
      <c r="BB38" s="622"/>
      <c r="BC38" s="622"/>
      <c r="BD38" s="657"/>
      <c r="BE38" s="657"/>
      <c r="BF38" s="680"/>
      <c r="BG38" s="636" t="s">
        <v>329</v>
      </c>
      <c r="BH38" s="637"/>
      <c r="BI38" s="637"/>
      <c r="BJ38" s="637"/>
      <c r="BK38" s="637"/>
      <c r="BL38" s="637"/>
      <c r="BM38" s="637"/>
      <c r="BN38" s="637"/>
      <c r="BO38" s="637"/>
      <c r="BP38" s="637"/>
      <c r="BQ38" s="637"/>
      <c r="BR38" s="637"/>
      <c r="BS38" s="637"/>
      <c r="BT38" s="637"/>
      <c r="BU38" s="638"/>
      <c r="BV38" s="621">
        <v>164539</v>
      </c>
      <c r="BW38" s="622"/>
      <c r="BX38" s="622"/>
      <c r="BY38" s="622"/>
      <c r="BZ38" s="622"/>
      <c r="CA38" s="622"/>
      <c r="CB38" s="631"/>
      <c r="CD38" s="636" t="s">
        <v>330</v>
      </c>
      <c r="CE38" s="637"/>
      <c r="CF38" s="637"/>
      <c r="CG38" s="637"/>
      <c r="CH38" s="637"/>
      <c r="CI38" s="637"/>
      <c r="CJ38" s="637"/>
      <c r="CK38" s="637"/>
      <c r="CL38" s="637"/>
      <c r="CM38" s="637"/>
      <c r="CN38" s="637"/>
      <c r="CO38" s="637"/>
      <c r="CP38" s="637"/>
      <c r="CQ38" s="638"/>
      <c r="CR38" s="621">
        <v>27132682</v>
      </c>
      <c r="CS38" s="622"/>
      <c r="CT38" s="622"/>
      <c r="CU38" s="622"/>
      <c r="CV38" s="622"/>
      <c r="CW38" s="622"/>
      <c r="CX38" s="622"/>
      <c r="CY38" s="623"/>
      <c r="CZ38" s="626">
        <v>6.6</v>
      </c>
      <c r="DA38" s="655"/>
      <c r="DB38" s="655"/>
      <c r="DC38" s="659"/>
      <c r="DD38" s="630">
        <v>22147599</v>
      </c>
      <c r="DE38" s="622"/>
      <c r="DF38" s="622"/>
      <c r="DG38" s="622"/>
      <c r="DH38" s="622"/>
      <c r="DI38" s="622"/>
      <c r="DJ38" s="622"/>
      <c r="DK38" s="623"/>
      <c r="DL38" s="630">
        <v>18904666</v>
      </c>
      <c r="DM38" s="622"/>
      <c r="DN38" s="622"/>
      <c r="DO38" s="622"/>
      <c r="DP38" s="622"/>
      <c r="DQ38" s="622"/>
      <c r="DR38" s="622"/>
      <c r="DS38" s="622"/>
      <c r="DT38" s="622"/>
      <c r="DU38" s="622"/>
      <c r="DV38" s="623"/>
      <c r="DW38" s="626">
        <v>9.9</v>
      </c>
      <c r="DX38" s="655"/>
      <c r="DY38" s="655"/>
      <c r="DZ38" s="655"/>
      <c r="EA38" s="655"/>
      <c r="EB38" s="655"/>
      <c r="EC38" s="656"/>
    </row>
    <row r="39" spans="2:133" ht="11.25" customHeight="1">
      <c r="AQ39" s="698" t="s">
        <v>331</v>
      </c>
      <c r="AR39" s="699"/>
      <c r="AS39" s="699"/>
      <c r="AT39" s="699"/>
      <c r="AU39" s="699"/>
      <c r="AV39" s="699"/>
      <c r="AW39" s="699"/>
      <c r="AX39" s="699"/>
      <c r="AY39" s="700"/>
      <c r="AZ39" s="621">
        <v>154600</v>
      </c>
      <c r="BA39" s="622"/>
      <c r="BB39" s="622"/>
      <c r="BC39" s="622"/>
      <c r="BD39" s="657"/>
      <c r="BE39" s="657"/>
      <c r="BF39" s="680"/>
      <c r="BG39" s="712" t="s">
        <v>332</v>
      </c>
      <c r="BH39" s="713"/>
      <c r="BI39" s="713"/>
      <c r="BJ39" s="713"/>
      <c r="BK39" s="713"/>
      <c r="BL39" s="215"/>
      <c r="BM39" s="637" t="s">
        <v>333</v>
      </c>
      <c r="BN39" s="637"/>
      <c r="BO39" s="637"/>
      <c r="BP39" s="637"/>
      <c r="BQ39" s="637"/>
      <c r="BR39" s="637"/>
      <c r="BS39" s="637"/>
      <c r="BT39" s="637"/>
      <c r="BU39" s="638"/>
      <c r="BV39" s="621">
        <v>89</v>
      </c>
      <c r="BW39" s="622"/>
      <c r="BX39" s="622"/>
      <c r="BY39" s="622"/>
      <c r="BZ39" s="622"/>
      <c r="CA39" s="622"/>
      <c r="CB39" s="631"/>
      <c r="CD39" s="636" t="s">
        <v>334</v>
      </c>
      <c r="CE39" s="637"/>
      <c r="CF39" s="637"/>
      <c r="CG39" s="637"/>
      <c r="CH39" s="637"/>
      <c r="CI39" s="637"/>
      <c r="CJ39" s="637"/>
      <c r="CK39" s="637"/>
      <c r="CL39" s="637"/>
      <c r="CM39" s="637"/>
      <c r="CN39" s="637"/>
      <c r="CO39" s="637"/>
      <c r="CP39" s="637"/>
      <c r="CQ39" s="638"/>
      <c r="CR39" s="621">
        <v>7069342</v>
      </c>
      <c r="CS39" s="657"/>
      <c r="CT39" s="657"/>
      <c r="CU39" s="657"/>
      <c r="CV39" s="657"/>
      <c r="CW39" s="657"/>
      <c r="CX39" s="657"/>
      <c r="CY39" s="658"/>
      <c r="CZ39" s="626">
        <v>1.7</v>
      </c>
      <c r="DA39" s="655"/>
      <c r="DB39" s="655"/>
      <c r="DC39" s="659"/>
      <c r="DD39" s="630">
        <v>2494902</v>
      </c>
      <c r="DE39" s="657"/>
      <c r="DF39" s="657"/>
      <c r="DG39" s="657"/>
      <c r="DH39" s="657"/>
      <c r="DI39" s="657"/>
      <c r="DJ39" s="657"/>
      <c r="DK39" s="658"/>
      <c r="DL39" s="630" t="s">
        <v>256</v>
      </c>
      <c r="DM39" s="657"/>
      <c r="DN39" s="657"/>
      <c r="DO39" s="657"/>
      <c r="DP39" s="657"/>
      <c r="DQ39" s="657"/>
      <c r="DR39" s="657"/>
      <c r="DS39" s="657"/>
      <c r="DT39" s="657"/>
      <c r="DU39" s="657"/>
      <c r="DV39" s="658"/>
      <c r="DW39" s="626" t="s">
        <v>256</v>
      </c>
      <c r="DX39" s="655"/>
      <c r="DY39" s="655"/>
      <c r="DZ39" s="655"/>
      <c r="EA39" s="655"/>
      <c r="EB39" s="655"/>
      <c r="EC39" s="656"/>
    </row>
    <row r="40" spans="2:133" ht="11.25" customHeight="1">
      <c r="AQ40" s="698" t="s">
        <v>335</v>
      </c>
      <c r="AR40" s="699"/>
      <c r="AS40" s="699"/>
      <c r="AT40" s="699"/>
      <c r="AU40" s="699"/>
      <c r="AV40" s="699"/>
      <c r="AW40" s="699"/>
      <c r="AX40" s="699"/>
      <c r="AY40" s="700"/>
      <c r="AZ40" s="621">
        <v>8736527</v>
      </c>
      <c r="BA40" s="622"/>
      <c r="BB40" s="622"/>
      <c r="BC40" s="622"/>
      <c r="BD40" s="657"/>
      <c r="BE40" s="657"/>
      <c r="BF40" s="680"/>
      <c r="BG40" s="712"/>
      <c r="BH40" s="713"/>
      <c r="BI40" s="713"/>
      <c r="BJ40" s="713"/>
      <c r="BK40" s="713"/>
      <c r="BL40" s="215"/>
      <c r="BM40" s="637" t="s">
        <v>336</v>
      </c>
      <c r="BN40" s="637"/>
      <c r="BO40" s="637"/>
      <c r="BP40" s="637"/>
      <c r="BQ40" s="637"/>
      <c r="BR40" s="637"/>
      <c r="BS40" s="637"/>
      <c r="BT40" s="637"/>
      <c r="BU40" s="638"/>
      <c r="BV40" s="621">
        <v>156</v>
      </c>
      <c r="BW40" s="622"/>
      <c r="BX40" s="622"/>
      <c r="BY40" s="622"/>
      <c r="BZ40" s="622"/>
      <c r="CA40" s="622"/>
      <c r="CB40" s="631"/>
      <c r="CD40" s="636" t="s">
        <v>337</v>
      </c>
      <c r="CE40" s="637"/>
      <c r="CF40" s="637"/>
      <c r="CG40" s="637"/>
      <c r="CH40" s="637"/>
      <c r="CI40" s="637"/>
      <c r="CJ40" s="637"/>
      <c r="CK40" s="637"/>
      <c r="CL40" s="637"/>
      <c r="CM40" s="637"/>
      <c r="CN40" s="637"/>
      <c r="CO40" s="637"/>
      <c r="CP40" s="637"/>
      <c r="CQ40" s="638"/>
      <c r="CR40" s="621">
        <v>8484771</v>
      </c>
      <c r="CS40" s="622"/>
      <c r="CT40" s="622"/>
      <c r="CU40" s="622"/>
      <c r="CV40" s="622"/>
      <c r="CW40" s="622"/>
      <c r="CX40" s="622"/>
      <c r="CY40" s="623"/>
      <c r="CZ40" s="626">
        <v>2.1</v>
      </c>
      <c r="DA40" s="655"/>
      <c r="DB40" s="655"/>
      <c r="DC40" s="659"/>
      <c r="DD40" s="630">
        <v>1774421</v>
      </c>
      <c r="DE40" s="622"/>
      <c r="DF40" s="622"/>
      <c r="DG40" s="622"/>
      <c r="DH40" s="622"/>
      <c r="DI40" s="622"/>
      <c r="DJ40" s="622"/>
      <c r="DK40" s="623"/>
      <c r="DL40" s="630" t="s">
        <v>256</v>
      </c>
      <c r="DM40" s="622"/>
      <c r="DN40" s="622"/>
      <c r="DO40" s="622"/>
      <c r="DP40" s="622"/>
      <c r="DQ40" s="622"/>
      <c r="DR40" s="622"/>
      <c r="DS40" s="622"/>
      <c r="DT40" s="622"/>
      <c r="DU40" s="622"/>
      <c r="DV40" s="623"/>
      <c r="DW40" s="626" t="s">
        <v>256</v>
      </c>
      <c r="DX40" s="655"/>
      <c r="DY40" s="655"/>
      <c r="DZ40" s="655"/>
      <c r="EA40" s="655"/>
      <c r="EB40" s="655"/>
      <c r="EC40" s="656"/>
    </row>
    <row r="41" spans="2:133" ht="11.25" customHeight="1">
      <c r="AQ41" s="708" t="s">
        <v>338</v>
      </c>
      <c r="AR41" s="709"/>
      <c r="AS41" s="709"/>
      <c r="AT41" s="709"/>
      <c r="AU41" s="709"/>
      <c r="AV41" s="709"/>
      <c r="AW41" s="709"/>
      <c r="AX41" s="709"/>
      <c r="AY41" s="710"/>
      <c r="AZ41" s="701">
        <v>18250367</v>
      </c>
      <c r="BA41" s="702"/>
      <c r="BB41" s="702"/>
      <c r="BC41" s="702"/>
      <c r="BD41" s="691"/>
      <c r="BE41" s="691"/>
      <c r="BF41" s="693"/>
      <c r="BG41" s="714"/>
      <c r="BH41" s="715"/>
      <c r="BI41" s="715"/>
      <c r="BJ41" s="715"/>
      <c r="BK41" s="715"/>
      <c r="BL41" s="216"/>
      <c r="BM41" s="646" t="s">
        <v>339</v>
      </c>
      <c r="BN41" s="646"/>
      <c r="BO41" s="646"/>
      <c r="BP41" s="646"/>
      <c r="BQ41" s="646"/>
      <c r="BR41" s="646"/>
      <c r="BS41" s="646"/>
      <c r="BT41" s="646"/>
      <c r="BU41" s="647"/>
      <c r="BV41" s="701">
        <v>350</v>
      </c>
      <c r="BW41" s="702"/>
      <c r="BX41" s="702"/>
      <c r="BY41" s="702"/>
      <c r="BZ41" s="702"/>
      <c r="CA41" s="702"/>
      <c r="CB41" s="711"/>
      <c r="CD41" s="636" t="s">
        <v>340</v>
      </c>
      <c r="CE41" s="637"/>
      <c r="CF41" s="637"/>
      <c r="CG41" s="637"/>
      <c r="CH41" s="637"/>
      <c r="CI41" s="637"/>
      <c r="CJ41" s="637"/>
      <c r="CK41" s="637"/>
      <c r="CL41" s="637"/>
      <c r="CM41" s="637"/>
      <c r="CN41" s="637"/>
      <c r="CO41" s="637"/>
      <c r="CP41" s="637"/>
      <c r="CQ41" s="638"/>
      <c r="CR41" s="621" t="s">
        <v>128</v>
      </c>
      <c r="CS41" s="657"/>
      <c r="CT41" s="657"/>
      <c r="CU41" s="657"/>
      <c r="CV41" s="657"/>
      <c r="CW41" s="657"/>
      <c r="CX41" s="657"/>
      <c r="CY41" s="658"/>
      <c r="CZ41" s="626" t="s">
        <v>128</v>
      </c>
      <c r="DA41" s="655"/>
      <c r="DB41" s="655"/>
      <c r="DC41" s="659"/>
      <c r="DD41" s="630" t="s">
        <v>256</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342</v>
      </c>
      <c r="CE42" s="619"/>
      <c r="CF42" s="619"/>
      <c r="CG42" s="619"/>
      <c r="CH42" s="619"/>
      <c r="CI42" s="619"/>
      <c r="CJ42" s="619"/>
      <c r="CK42" s="619"/>
      <c r="CL42" s="619"/>
      <c r="CM42" s="619"/>
      <c r="CN42" s="619"/>
      <c r="CO42" s="619"/>
      <c r="CP42" s="619"/>
      <c r="CQ42" s="620"/>
      <c r="CR42" s="621">
        <v>62188339</v>
      </c>
      <c r="CS42" s="622"/>
      <c r="CT42" s="622"/>
      <c r="CU42" s="622"/>
      <c r="CV42" s="622"/>
      <c r="CW42" s="622"/>
      <c r="CX42" s="622"/>
      <c r="CY42" s="623"/>
      <c r="CZ42" s="626">
        <v>15.2</v>
      </c>
      <c r="DA42" s="627"/>
      <c r="DB42" s="627"/>
      <c r="DC42" s="722"/>
      <c r="DD42" s="630">
        <v>7588982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344</v>
      </c>
      <c r="CE43" s="619"/>
      <c r="CF43" s="619"/>
      <c r="CG43" s="619"/>
      <c r="CH43" s="619"/>
      <c r="CI43" s="619"/>
      <c r="CJ43" s="619"/>
      <c r="CK43" s="619"/>
      <c r="CL43" s="619"/>
      <c r="CM43" s="619"/>
      <c r="CN43" s="619"/>
      <c r="CO43" s="619"/>
      <c r="CP43" s="619"/>
      <c r="CQ43" s="620"/>
      <c r="CR43" s="621">
        <v>190139</v>
      </c>
      <c r="CS43" s="657"/>
      <c r="CT43" s="657"/>
      <c r="CU43" s="657"/>
      <c r="CV43" s="657"/>
      <c r="CW43" s="657"/>
      <c r="CX43" s="657"/>
      <c r="CY43" s="658"/>
      <c r="CZ43" s="626">
        <v>0</v>
      </c>
      <c r="DA43" s="655"/>
      <c r="DB43" s="655"/>
      <c r="DC43" s="659"/>
      <c r="DD43" s="630">
        <v>190139</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345</v>
      </c>
      <c r="CD44" s="733" t="s">
        <v>296</v>
      </c>
      <c r="CE44" s="734"/>
      <c r="CF44" s="618" t="s">
        <v>346</v>
      </c>
      <c r="CG44" s="619"/>
      <c r="CH44" s="619"/>
      <c r="CI44" s="619"/>
      <c r="CJ44" s="619"/>
      <c r="CK44" s="619"/>
      <c r="CL44" s="619"/>
      <c r="CM44" s="619"/>
      <c r="CN44" s="619"/>
      <c r="CO44" s="619"/>
      <c r="CP44" s="619"/>
      <c r="CQ44" s="620"/>
      <c r="CR44" s="621">
        <v>46691906</v>
      </c>
      <c r="CS44" s="622"/>
      <c r="CT44" s="622"/>
      <c r="CU44" s="622"/>
      <c r="CV44" s="622"/>
      <c r="CW44" s="622"/>
      <c r="CX44" s="622"/>
      <c r="CY44" s="623"/>
      <c r="CZ44" s="626">
        <v>11.4</v>
      </c>
      <c r="DA44" s="627"/>
      <c r="DB44" s="627"/>
      <c r="DC44" s="722"/>
      <c r="DD44" s="630">
        <v>6967953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347</v>
      </c>
      <c r="CG45" s="619"/>
      <c r="CH45" s="619"/>
      <c r="CI45" s="619"/>
      <c r="CJ45" s="619"/>
      <c r="CK45" s="619"/>
      <c r="CL45" s="619"/>
      <c r="CM45" s="619"/>
      <c r="CN45" s="619"/>
      <c r="CO45" s="619"/>
      <c r="CP45" s="619"/>
      <c r="CQ45" s="620"/>
      <c r="CR45" s="621">
        <v>31388845</v>
      </c>
      <c r="CS45" s="657"/>
      <c r="CT45" s="657"/>
      <c r="CU45" s="657"/>
      <c r="CV45" s="657"/>
      <c r="CW45" s="657"/>
      <c r="CX45" s="657"/>
      <c r="CY45" s="658"/>
      <c r="CZ45" s="626">
        <v>7.7</v>
      </c>
      <c r="DA45" s="655"/>
      <c r="DB45" s="655"/>
      <c r="DC45" s="659"/>
      <c r="DD45" s="630">
        <v>799495</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348</v>
      </c>
      <c r="CG46" s="619"/>
      <c r="CH46" s="619"/>
      <c r="CI46" s="619"/>
      <c r="CJ46" s="619"/>
      <c r="CK46" s="619"/>
      <c r="CL46" s="619"/>
      <c r="CM46" s="619"/>
      <c r="CN46" s="619"/>
      <c r="CO46" s="619"/>
      <c r="CP46" s="619"/>
      <c r="CQ46" s="620"/>
      <c r="CR46" s="621">
        <v>13970071</v>
      </c>
      <c r="CS46" s="622"/>
      <c r="CT46" s="622"/>
      <c r="CU46" s="622"/>
      <c r="CV46" s="622"/>
      <c r="CW46" s="622"/>
      <c r="CX46" s="622"/>
      <c r="CY46" s="623"/>
      <c r="CZ46" s="626">
        <v>3.4</v>
      </c>
      <c r="DA46" s="627"/>
      <c r="DB46" s="627"/>
      <c r="DC46" s="722"/>
      <c r="DD46" s="630">
        <v>5605132</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349</v>
      </c>
      <c r="CG47" s="619"/>
      <c r="CH47" s="619"/>
      <c r="CI47" s="619"/>
      <c r="CJ47" s="619"/>
      <c r="CK47" s="619"/>
      <c r="CL47" s="619"/>
      <c r="CM47" s="619"/>
      <c r="CN47" s="619"/>
      <c r="CO47" s="619"/>
      <c r="CP47" s="619"/>
      <c r="CQ47" s="620"/>
      <c r="CR47" s="621">
        <v>15496433</v>
      </c>
      <c r="CS47" s="657"/>
      <c r="CT47" s="657"/>
      <c r="CU47" s="657"/>
      <c r="CV47" s="657"/>
      <c r="CW47" s="657"/>
      <c r="CX47" s="657"/>
      <c r="CY47" s="658"/>
      <c r="CZ47" s="626">
        <v>3.8</v>
      </c>
      <c r="DA47" s="655"/>
      <c r="DB47" s="655"/>
      <c r="DC47" s="659"/>
      <c r="DD47" s="630">
        <v>621029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ht="10.8">
      <c r="CD48" s="737"/>
      <c r="CE48" s="738"/>
      <c r="CF48" s="618" t="s">
        <v>350</v>
      </c>
      <c r="CG48" s="619"/>
      <c r="CH48" s="619"/>
      <c r="CI48" s="619"/>
      <c r="CJ48" s="619"/>
      <c r="CK48" s="619"/>
      <c r="CL48" s="619"/>
      <c r="CM48" s="619"/>
      <c r="CN48" s="619"/>
      <c r="CO48" s="619"/>
      <c r="CP48" s="619"/>
      <c r="CQ48" s="620"/>
      <c r="CR48" s="621" t="s">
        <v>128</v>
      </c>
      <c r="CS48" s="622"/>
      <c r="CT48" s="622"/>
      <c r="CU48" s="622"/>
      <c r="CV48" s="622"/>
      <c r="CW48" s="622"/>
      <c r="CX48" s="622"/>
      <c r="CY48" s="623"/>
      <c r="CZ48" s="626" t="s">
        <v>128</v>
      </c>
      <c r="DA48" s="627"/>
      <c r="DB48" s="627"/>
      <c r="DC48" s="722"/>
      <c r="DD48" s="630" t="s">
        <v>128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351</v>
      </c>
      <c r="CE49" s="667"/>
      <c r="CF49" s="667"/>
      <c r="CG49" s="667"/>
      <c r="CH49" s="667"/>
      <c r="CI49" s="667"/>
      <c r="CJ49" s="667"/>
      <c r="CK49" s="667"/>
      <c r="CL49" s="667"/>
      <c r="CM49" s="667"/>
      <c r="CN49" s="667"/>
      <c r="CO49" s="667"/>
      <c r="CP49" s="667"/>
      <c r="CQ49" s="668"/>
      <c r="CR49" s="701">
        <v>410085959</v>
      </c>
      <c r="CS49" s="691"/>
      <c r="CT49" s="691"/>
      <c r="CU49" s="691"/>
      <c r="CV49" s="691"/>
      <c r="CW49" s="691"/>
      <c r="CX49" s="691"/>
      <c r="CY49" s="723"/>
      <c r="CZ49" s="706">
        <v>100</v>
      </c>
      <c r="DA49" s="724"/>
      <c r="DB49" s="724"/>
      <c r="DC49" s="725"/>
      <c r="DD49" s="726">
        <v>207454166</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t="10.8" hidden="1"/>
    <row r="51" spans="82:133" ht="10.8" hidden="1"/>
    <row r="52" spans="82:133" ht="10.8" hidden="1"/>
    <row r="53" spans="82:133" ht="10.8" hidden="1"/>
  </sheetData>
  <sheetProtection algorithmName="SHA-512" hashValue="LumdhvCzJ+YBrGKsDAUL9RU0hKxbfjICfNwxb/gAIOTE5COi7+QC9XLEmhB/Gz6e7GqN40lMgWpFMrK5qKCZ1g==" saltValue="ked0bDeYTgi88MnEBvHA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M12" sqref="AM12:AT12"/>
    </sheetView>
  </sheetViews>
  <sheetFormatPr defaultColWidth="0" defaultRowHeight="13.2" zeroHeight="1"/>
  <cols>
    <col min="1" max="130" width="2.77734375" style="269" customWidth="1"/>
    <col min="131" max="131" width="1.6640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353</v>
      </c>
      <c r="DK2" s="769"/>
      <c r="DL2" s="769"/>
      <c r="DM2" s="769"/>
      <c r="DN2" s="769"/>
      <c r="DO2" s="770"/>
      <c r="DP2" s="229"/>
      <c r="DQ2" s="768" t="s">
        <v>354</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355</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357</v>
      </c>
      <c r="B5" s="763"/>
      <c r="C5" s="763"/>
      <c r="D5" s="763"/>
      <c r="E5" s="763"/>
      <c r="F5" s="763"/>
      <c r="G5" s="763"/>
      <c r="H5" s="763"/>
      <c r="I5" s="763"/>
      <c r="J5" s="763"/>
      <c r="K5" s="763"/>
      <c r="L5" s="763"/>
      <c r="M5" s="763"/>
      <c r="N5" s="763"/>
      <c r="O5" s="763"/>
      <c r="P5" s="764"/>
      <c r="Q5" s="739" t="s">
        <v>358</v>
      </c>
      <c r="R5" s="740"/>
      <c r="S5" s="740"/>
      <c r="T5" s="740"/>
      <c r="U5" s="741"/>
      <c r="V5" s="739" t="s">
        <v>359</v>
      </c>
      <c r="W5" s="740"/>
      <c r="X5" s="740"/>
      <c r="Y5" s="740"/>
      <c r="Z5" s="741"/>
      <c r="AA5" s="739" t="s">
        <v>360</v>
      </c>
      <c r="AB5" s="740"/>
      <c r="AC5" s="740"/>
      <c r="AD5" s="740"/>
      <c r="AE5" s="740"/>
      <c r="AF5" s="772" t="s">
        <v>361</v>
      </c>
      <c r="AG5" s="740"/>
      <c r="AH5" s="740"/>
      <c r="AI5" s="740"/>
      <c r="AJ5" s="751"/>
      <c r="AK5" s="740" t="s">
        <v>362</v>
      </c>
      <c r="AL5" s="740"/>
      <c r="AM5" s="740"/>
      <c r="AN5" s="740"/>
      <c r="AO5" s="741"/>
      <c r="AP5" s="739" t="s">
        <v>363</v>
      </c>
      <c r="AQ5" s="740"/>
      <c r="AR5" s="740"/>
      <c r="AS5" s="740"/>
      <c r="AT5" s="741"/>
      <c r="AU5" s="739" t="s">
        <v>364</v>
      </c>
      <c r="AV5" s="740"/>
      <c r="AW5" s="740"/>
      <c r="AX5" s="740"/>
      <c r="AY5" s="751"/>
      <c r="AZ5" s="236"/>
      <c r="BA5" s="236"/>
      <c r="BB5" s="236"/>
      <c r="BC5" s="236"/>
      <c r="BD5" s="236"/>
      <c r="BE5" s="237"/>
      <c r="BF5" s="237"/>
      <c r="BG5" s="237"/>
      <c r="BH5" s="237"/>
      <c r="BI5" s="237"/>
      <c r="BJ5" s="237"/>
      <c r="BK5" s="237"/>
      <c r="BL5" s="237"/>
      <c r="BM5" s="237"/>
      <c r="BN5" s="237"/>
      <c r="BO5" s="237"/>
      <c r="BP5" s="237"/>
      <c r="BQ5" s="762" t="s">
        <v>365</v>
      </c>
      <c r="BR5" s="763"/>
      <c r="BS5" s="763"/>
      <c r="BT5" s="763"/>
      <c r="BU5" s="763"/>
      <c r="BV5" s="763"/>
      <c r="BW5" s="763"/>
      <c r="BX5" s="763"/>
      <c r="BY5" s="763"/>
      <c r="BZ5" s="763"/>
      <c r="CA5" s="763"/>
      <c r="CB5" s="763"/>
      <c r="CC5" s="763"/>
      <c r="CD5" s="763"/>
      <c r="CE5" s="763"/>
      <c r="CF5" s="763"/>
      <c r="CG5" s="764"/>
      <c r="CH5" s="739" t="s">
        <v>366</v>
      </c>
      <c r="CI5" s="740"/>
      <c r="CJ5" s="740"/>
      <c r="CK5" s="740"/>
      <c r="CL5" s="741"/>
      <c r="CM5" s="739" t="s">
        <v>367</v>
      </c>
      <c r="CN5" s="740"/>
      <c r="CO5" s="740"/>
      <c r="CP5" s="740"/>
      <c r="CQ5" s="741"/>
      <c r="CR5" s="739" t="s">
        <v>368</v>
      </c>
      <c r="CS5" s="740"/>
      <c r="CT5" s="740"/>
      <c r="CU5" s="740"/>
      <c r="CV5" s="741"/>
      <c r="CW5" s="739" t="s">
        <v>369</v>
      </c>
      <c r="CX5" s="740"/>
      <c r="CY5" s="740"/>
      <c r="CZ5" s="740"/>
      <c r="DA5" s="741"/>
      <c r="DB5" s="739" t="s">
        <v>370</v>
      </c>
      <c r="DC5" s="740"/>
      <c r="DD5" s="740"/>
      <c r="DE5" s="740"/>
      <c r="DF5" s="741"/>
      <c r="DG5" s="745" t="s">
        <v>371</v>
      </c>
      <c r="DH5" s="746"/>
      <c r="DI5" s="746"/>
      <c r="DJ5" s="746"/>
      <c r="DK5" s="747"/>
      <c r="DL5" s="745" t="s">
        <v>372</v>
      </c>
      <c r="DM5" s="746"/>
      <c r="DN5" s="746"/>
      <c r="DO5" s="746"/>
      <c r="DP5" s="747"/>
      <c r="DQ5" s="739" t="s">
        <v>373</v>
      </c>
      <c r="DR5" s="740"/>
      <c r="DS5" s="740"/>
      <c r="DT5" s="740"/>
      <c r="DU5" s="741"/>
      <c r="DV5" s="739" t="s">
        <v>364</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374</v>
      </c>
      <c r="C7" s="754"/>
      <c r="D7" s="754"/>
      <c r="E7" s="754"/>
      <c r="F7" s="754"/>
      <c r="G7" s="754"/>
      <c r="H7" s="754"/>
      <c r="I7" s="754"/>
      <c r="J7" s="754"/>
      <c r="K7" s="754"/>
      <c r="L7" s="754"/>
      <c r="M7" s="754"/>
      <c r="N7" s="754"/>
      <c r="O7" s="754"/>
      <c r="P7" s="755"/>
      <c r="Q7" s="756">
        <v>414904</v>
      </c>
      <c r="R7" s="757"/>
      <c r="S7" s="757"/>
      <c r="T7" s="757"/>
      <c r="U7" s="757"/>
      <c r="V7" s="757">
        <v>402725</v>
      </c>
      <c r="W7" s="757"/>
      <c r="X7" s="757"/>
      <c r="Y7" s="757"/>
      <c r="Z7" s="757"/>
      <c r="AA7" s="757">
        <v>12179</v>
      </c>
      <c r="AB7" s="757"/>
      <c r="AC7" s="757"/>
      <c r="AD7" s="757"/>
      <c r="AE7" s="758"/>
      <c r="AF7" s="759">
        <v>5823</v>
      </c>
      <c r="AG7" s="760"/>
      <c r="AH7" s="760"/>
      <c r="AI7" s="760"/>
      <c r="AJ7" s="761"/>
      <c r="AK7" s="796">
        <v>7883</v>
      </c>
      <c r="AL7" s="797"/>
      <c r="AM7" s="797"/>
      <c r="AN7" s="797"/>
      <c r="AO7" s="797"/>
      <c r="AP7" s="797">
        <v>419243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595</v>
      </c>
      <c r="BT7" s="801"/>
      <c r="BU7" s="801"/>
      <c r="BV7" s="801"/>
      <c r="BW7" s="801"/>
      <c r="BX7" s="801"/>
      <c r="BY7" s="801"/>
      <c r="BZ7" s="801"/>
      <c r="CA7" s="801"/>
      <c r="CB7" s="801"/>
      <c r="CC7" s="801"/>
      <c r="CD7" s="801"/>
      <c r="CE7" s="801"/>
      <c r="CF7" s="801"/>
      <c r="CG7" s="802"/>
      <c r="CH7" s="793">
        <v>-20</v>
      </c>
      <c r="CI7" s="794"/>
      <c r="CJ7" s="794"/>
      <c r="CK7" s="794"/>
      <c r="CL7" s="795"/>
      <c r="CM7" s="793">
        <v>184</v>
      </c>
      <c r="CN7" s="794"/>
      <c r="CO7" s="794"/>
      <c r="CP7" s="794"/>
      <c r="CQ7" s="795"/>
      <c r="CR7" s="793">
        <v>32</v>
      </c>
      <c r="CS7" s="794"/>
      <c r="CT7" s="794"/>
      <c r="CU7" s="794"/>
      <c r="CV7" s="795"/>
      <c r="CW7" s="793" t="s">
        <v>591</v>
      </c>
      <c r="CX7" s="794"/>
      <c r="CY7" s="794"/>
      <c r="CZ7" s="794"/>
      <c r="DA7" s="795"/>
      <c r="DB7" s="793" t="s">
        <v>591</v>
      </c>
      <c r="DC7" s="794"/>
      <c r="DD7" s="794"/>
      <c r="DE7" s="794"/>
      <c r="DF7" s="795"/>
      <c r="DG7" s="793" t="s">
        <v>591</v>
      </c>
      <c r="DH7" s="794"/>
      <c r="DI7" s="794"/>
      <c r="DJ7" s="794"/>
      <c r="DK7" s="795"/>
      <c r="DL7" s="793" t="s">
        <v>591</v>
      </c>
      <c r="DM7" s="794"/>
      <c r="DN7" s="794"/>
      <c r="DO7" s="794"/>
      <c r="DP7" s="795"/>
      <c r="DQ7" s="793" t="s">
        <v>591</v>
      </c>
      <c r="DR7" s="794"/>
      <c r="DS7" s="794"/>
      <c r="DT7" s="794"/>
      <c r="DU7" s="795"/>
      <c r="DV7" s="774"/>
      <c r="DW7" s="775"/>
      <c r="DX7" s="775"/>
      <c r="DY7" s="775"/>
      <c r="DZ7" s="776"/>
      <c r="EA7" s="234"/>
    </row>
    <row r="8" spans="1:131" s="235" customFormat="1" ht="26.25" customHeight="1">
      <c r="A8" s="241">
        <v>2</v>
      </c>
      <c r="B8" s="777" t="s">
        <v>375</v>
      </c>
      <c r="C8" s="778"/>
      <c r="D8" s="778"/>
      <c r="E8" s="778"/>
      <c r="F8" s="778"/>
      <c r="G8" s="778"/>
      <c r="H8" s="778"/>
      <c r="I8" s="778"/>
      <c r="J8" s="778"/>
      <c r="K8" s="778"/>
      <c r="L8" s="778"/>
      <c r="M8" s="778"/>
      <c r="N8" s="778"/>
      <c r="O8" s="778"/>
      <c r="P8" s="779"/>
      <c r="Q8" s="780">
        <v>332</v>
      </c>
      <c r="R8" s="781"/>
      <c r="S8" s="781"/>
      <c r="T8" s="781"/>
      <c r="U8" s="781"/>
      <c r="V8" s="781">
        <v>122</v>
      </c>
      <c r="W8" s="781"/>
      <c r="X8" s="781"/>
      <c r="Y8" s="781"/>
      <c r="Z8" s="781"/>
      <c r="AA8" s="781">
        <v>210</v>
      </c>
      <c r="AB8" s="781"/>
      <c r="AC8" s="781"/>
      <c r="AD8" s="781"/>
      <c r="AE8" s="782"/>
      <c r="AF8" s="783">
        <v>210</v>
      </c>
      <c r="AG8" s="784"/>
      <c r="AH8" s="784"/>
      <c r="AI8" s="784"/>
      <c r="AJ8" s="785"/>
      <c r="AK8" s="786" t="s">
        <v>591</v>
      </c>
      <c r="AL8" s="787"/>
      <c r="AM8" s="787"/>
      <c r="AN8" s="787"/>
      <c r="AO8" s="787"/>
      <c r="AP8" s="787" t="s">
        <v>591</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596</v>
      </c>
      <c r="BT8" s="791"/>
      <c r="BU8" s="791"/>
      <c r="BV8" s="791"/>
      <c r="BW8" s="791"/>
      <c r="BX8" s="791"/>
      <c r="BY8" s="791"/>
      <c r="BZ8" s="791"/>
      <c r="CA8" s="791"/>
      <c r="CB8" s="791"/>
      <c r="CC8" s="791"/>
      <c r="CD8" s="791"/>
      <c r="CE8" s="791"/>
      <c r="CF8" s="791"/>
      <c r="CG8" s="792"/>
      <c r="CH8" s="803">
        <v>23</v>
      </c>
      <c r="CI8" s="804"/>
      <c r="CJ8" s="804"/>
      <c r="CK8" s="804"/>
      <c r="CL8" s="805"/>
      <c r="CM8" s="803">
        <v>214</v>
      </c>
      <c r="CN8" s="804"/>
      <c r="CO8" s="804"/>
      <c r="CP8" s="804"/>
      <c r="CQ8" s="805"/>
      <c r="CR8" s="803">
        <v>100</v>
      </c>
      <c r="CS8" s="804"/>
      <c r="CT8" s="804"/>
      <c r="CU8" s="804"/>
      <c r="CV8" s="805"/>
      <c r="CW8" s="803">
        <v>132</v>
      </c>
      <c r="CX8" s="804"/>
      <c r="CY8" s="804"/>
      <c r="CZ8" s="804"/>
      <c r="DA8" s="805"/>
      <c r="DB8" s="803" t="s">
        <v>591</v>
      </c>
      <c r="DC8" s="804"/>
      <c r="DD8" s="804"/>
      <c r="DE8" s="804"/>
      <c r="DF8" s="805"/>
      <c r="DG8" s="803" t="s">
        <v>591</v>
      </c>
      <c r="DH8" s="804"/>
      <c r="DI8" s="804"/>
      <c r="DJ8" s="804"/>
      <c r="DK8" s="805"/>
      <c r="DL8" s="803" t="s">
        <v>591</v>
      </c>
      <c r="DM8" s="804"/>
      <c r="DN8" s="804"/>
      <c r="DO8" s="804"/>
      <c r="DP8" s="805"/>
      <c r="DQ8" s="803" t="s">
        <v>591</v>
      </c>
      <c r="DR8" s="804"/>
      <c r="DS8" s="804"/>
      <c r="DT8" s="804"/>
      <c r="DU8" s="805"/>
      <c r="DV8" s="806"/>
      <c r="DW8" s="807"/>
      <c r="DX8" s="807"/>
      <c r="DY8" s="807"/>
      <c r="DZ8" s="808"/>
      <c r="EA8" s="234"/>
    </row>
    <row r="9" spans="1:131" s="235" customFormat="1" ht="26.25" customHeight="1">
      <c r="A9" s="241">
        <v>3</v>
      </c>
      <c r="B9" s="777" t="s">
        <v>376</v>
      </c>
      <c r="C9" s="778"/>
      <c r="D9" s="778"/>
      <c r="E9" s="778"/>
      <c r="F9" s="778"/>
      <c r="G9" s="778"/>
      <c r="H9" s="778"/>
      <c r="I9" s="778"/>
      <c r="J9" s="778"/>
      <c r="K9" s="778"/>
      <c r="L9" s="778"/>
      <c r="M9" s="778"/>
      <c r="N9" s="778"/>
      <c r="O9" s="778"/>
      <c r="P9" s="779"/>
      <c r="Q9" s="780">
        <v>3553</v>
      </c>
      <c r="R9" s="781"/>
      <c r="S9" s="781"/>
      <c r="T9" s="781"/>
      <c r="U9" s="781"/>
      <c r="V9" s="781">
        <v>3375</v>
      </c>
      <c r="W9" s="781"/>
      <c r="X9" s="781"/>
      <c r="Y9" s="781"/>
      <c r="Z9" s="781"/>
      <c r="AA9" s="781">
        <v>178</v>
      </c>
      <c r="AB9" s="781"/>
      <c r="AC9" s="781"/>
      <c r="AD9" s="781"/>
      <c r="AE9" s="782"/>
      <c r="AF9" s="783">
        <v>178</v>
      </c>
      <c r="AG9" s="784"/>
      <c r="AH9" s="784"/>
      <c r="AI9" s="784"/>
      <c r="AJ9" s="785"/>
      <c r="AK9" s="786" t="s">
        <v>591</v>
      </c>
      <c r="AL9" s="787"/>
      <c r="AM9" s="787"/>
      <c r="AN9" s="787"/>
      <c r="AO9" s="787"/>
      <c r="AP9" s="787" t="s">
        <v>591</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597</v>
      </c>
      <c r="BT9" s="791"/>
      <c r="BU9" s="791"/>
      <c r="BV9" s="791"/>
      <c r="BW9" s="791"/>
      <c r="BX9" s="791"/>
      <c r="BY9" s="791"/>
      <c r="BZ9" s="791"/>
      <c r="CA9" s="791"/>
      <c r="CB9" s="791"/>
      <c r="CC9" s="791"/>
      <c r="CD9" s="791"/>
      <c r="CE9" s="791"/>
      <c r="CF9" s="791"/>
      <c r="CG9" s="792"/>
      <c r="CH9" s="803">
        <v>1</v>
      </c>
      <c r="CI9" s="804"/>
      <c r="CJ9" s="804"/>
      <c r="CK9" s="804"/>
      <c r="CL9" s="805"/>
      <c r="CM9" s="803">
        <v>126</v>
      </c>
      <c r="CN9" s="804"/>
      <c r="CO9" s="804"/>
      <c r="CP9" s="804"/>
      <c r="CQ9" s="805"/>
      <c r="CR9" s="803">
        <v>50</v>
      </c>
      <c r="CS9" s="804"/>
      <c r="CT9" s="804"/>
      <c r="CU9" s="804"/>
      <c r="CV9" s="805"/>
      <c r="CW9" s="803" t="s">
        <v>591</v>
      </c>
      <c r="CX9" s="804"/>
      <c r="CY9" s="804"/>
      <c r="CZ9" s="804"/>
      <c r="DA9" s="805"/>
      <c r="DB9" s="803" t="s">
        <v>591</v>
      </c>
      <c r="DC9" s="804"/>
      <c r="DD9" s="804"/>
      <c r="DE9" s="804"/>
      <c r="DF9" s="805"/>
      <c r="DG9" s="803" t="s">
        <v>591</v>
      </c>
      <c r="DH9" s="804"/>
      <c r="DI9" s="804"/>
      <c r="DJ9" s="804"/>
      <c r="DK9" s="805"/>
      <c r="DL9" s="803" t="s">
        <v>591</v>
      </c>
      <c r="DM9" s="804"/>
      <c r="DN9" s="804"/>
      <c r="DO9" s="804"/>
      <c r="DP9" s="805"/>
      <c r="DQ9" s="803" t="s">
        <v>591</v>
      </c>
      <c r="DR9" s="804"/>
      <c r="DS9" s="804"/>
      <c r="DT9" s="804"/>
      <c r="DU9" s="805"/>
      <c r="DV9" s="806"/>
      <c r="DW9" s="807"/>
      <c r="DX9" s="807"/>
      <c r="DY9" s="807"/>
      <c r="DZ9" s="808"/>
      <c r="EA9" s="234"/>
    </row>
    <row r="10" spans="1:131" s="235" customFormat="1" ht="26.25" customHeight="1">
      <c r="A10" s="241">
        <v>4</v>
      </c>
      <c r="B10" s="777" t="s">
        <v>377</v>
      </c>
      <c r="C10" s="778"/>
      <c r="D10" s="778"/>
      <c r="E10" s="778"/>
      <c r="F10" s="778"/>
      <c r="G10" s="778"/>
      <c r="H10" s="778"/>
      <c r="I10" s="778"/>
      <c r="J10" s="778"/>
      <c r="K10" s="778"/>
      <c r="L10" s="778"/>
      <c r="M10" s="778"/>
      <c r="N10" s="778"/>
      <c r="O10" s="778"/>
      <c r="P10" s="779"/>
      <c r="Q10" s="780">
        <v>3002</v>
      </c>
      <c r="R10" s="781"/>
      <c r="S10" s="781"/>
      <c r="T10" s="781"/>
      <c r="U10" s="781"/>
      <c r="V10" s="781">
        <v>3002</v>
      </c>
      <c r="W10" s="781"/>
      <c r="X10" s="781"/>
      <c r="Y10" s="781"/>
      <c r="Z10" s="781"/>
      <c r="AA10" s="781">
        <v>0</v>
      </c>
      <c r="AB10" s="781"/>
      <c r="AC10" s="781"/>
      <c r="AD10" s="781"/>
      <c r="AE10" s="782"/>
      <c r="AF10" s="783" t="s">
        <v>523</v>
      </c>
      <c r="AG10" s="784"/>
      <c r="AH10" s="784"/>
      <c r="AI10" s="784"/>
      <c r="AJ10" s="785"/>
      <c r="AK10" s="786" t="s">
        <v>591</v>
      </c>
      <c r="AL10" s="787"/>
      <c r="AM10" s="787"/>
      <c r="AN10" s="787"/>
      <c r="AO10" s="787"/>
      <c r="AP10" s="787">
        <v>6609</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598</v>
      </c>
      <c r="BT10" s="791"/>
      <c r="BU10" s="791"/>
      <c r="BV10" s="791"/>
      <c r="BW10" s="791"/>
      <c r="BX10" s="791"/>
      <c r="BY10" s="791"/>
      <c r="BZ10" s="791"/>
      <c r="CA10" s="791"/>
      <c r="CB10" s="791"/>
      <c r="CC10" s="791"/>
      <c r="CD10" s="791"/>
      <c r="CE10" s="791"/>
      <c r="CF10" s="791"/>
      <c r="CG10" s="792"/>
      <c r="CH10" s="803">
        <v>37</v>
      </c>
      <c r="CI10" s="804"/>
      <c r="CJ10" s="804"/>
      <c r="CK10" s="804"/>
      <c r="CL10" s="805"/>
      <c r="CM10" s="803">
        <v>390</v>
      </c>
      <c r="CN10" s="804"/>
      <c r="CO10" s="804"/>
      <c r="CP10" s="804"/>
      <c r="CQ10" s="805"/>
      <c r="CR10" s="803">
        <v>20</v>
      </c>
      <c r="CS10" s="804"/>
      <c r="CT10" s="804"/>
      <c r="CU10" s="804"/>
      <c r="CV10" s="805"/>
      <c r="CW10" s="803" t="s">
        <v>591</v>
      </c>
      <c r="CX10" s="804"/>
      <c r="CY10" s="804"/>
      <c r="CZ10" s="804"/>
      <c r="DA10" s="805"/>
      <c r="DB10" s="803" t="s">
        <v>591</v>
      </c>
      <c r="DC10" s="804"/>
      <c r="DD10" s="804"/>
      <c r="DE10" s="804"/>
      <c r="DF10" s="805"/>
      <c r="DG10" s="803" t="s">
        <v>591</v>
      </c>
      <c r="DH10" s="804"/>
      <c r="DI10" s="804"/>
      <c r="DJ10" s="804"/>
      <c r="DK10" s="805"/>
      <c r="DL10" s="803" t="s">
        <v>591</v>
      </c>
      <c r="DM10" s="804"/>
      <c r="DN10" s="804"/>
      <c r="DO10" s="804"/>
      <c r="DP10" s="805"/>
      <c r="DQ10" s="803" t="s">
        <v>591</v>
      </c>
      <c r="DR10" s="804"/>
      <c r="DS10" s="804"/>
      <c r="DT10" s="804"/>
      <c r="DU10" s="805"/>
      <c r="DV10" s="806"/>
      <c r="DW10" s="807"/>
      <c r="DX10" s="807"/>
      <c r="DY10" s="807"/>
      <c r="DZ10" s="808"/>
      <c r="EA10" s="234"/>
    </row>
    <row r="11" spans="1:131" s="235" customFormat="1" ht="26.25" customHeight="1">
      <c r="A11" s="241">
        <v>5</v>
      </c>
      <c r="B11" s="777" t="s">
        <v>378</v>
      </c>
      <c r="C11" s="778"/>
      <c r="D11" s="778"/>
      <c r="E11" s="778"/>
      <c r="F11" s="778"/>
      <c r="G11" s="778"/>
      <c r="H11" s="778"/>
      <c r="I11" s="778"/>
      <c r="J11" s="778"/>
      <c r="K11" s="778"/>
      <c r="L11" s="778"/>
      <c r="M11" s="778"/>
      <c r="N11" s="778"/>
      <c r="O11" s="778"/>
      <c r="P11" s="779"/>
      <c r="Q11" s="780">
        <v>781</v>
      </c>
      <c r="R11" s="781"/>
      <c r="S11" s="781"/>
      <c r="T11" s="781"/>
      <c r="U11" s="781"/>
      <c r="V11" s="781">
        <v>753</v>
      </c>
      <c r="W11" s="781"/>
      <c r="X11" s="781"/>
      <c r="Y11" s="781"/>
      <c r="Z11" s="781"/>
      <c r="AA11" s="781">
        <v>28</v>
      </c>
      <c r="AB11" s="781"/>
      <c r="AC11" s="781"/>
      <c r="AD11" s="781"/>
      <c r="AE11" s="782"/>
      <c r="AF11" s="783">
        <v>26</v>
      </c>
      <c r="AG11" s="784"/>
      <c r="AH11" s="784"/>
      <c r="AI11" s="784"/>
      <c r="AJ11" s="785"/>
      <c r="AK11" s="786">
        <v>565</v>
      </c>
      <c r="AL11" s="787"/>
      <c r="AM11" s="787"/>
      <c r="AN11" s="787"/>
      <c r="AO11" s="787"/>
      <c r="AP11" s="787">
        <v>3634</v>
      </c>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599</v>
      </c>
      <c r="BT11" s="791"/>
      <c r="BU11" s="791"/>
      <c r="BV11" s="791"/>
      <c r="BW11" s="791"/>
      <c r="BX11" s="791"/>
      <c r="BY11" s="791"/>
      <c r="BZ11" s="791"/>
      <c r="CA11" s="791"/>
      <c r="CB11" s="791"/>
      <c r="CC11" s="791"/>
      <c r="CD11" s="791"/>
      <c r="CE11" s="791"/>
      <c r="CF11" s="791"/>
      <c r="CG11" s="792"/>
      <c r="CH11" s="803">
        <v>-29</v>
      </c>
      <c r="CI11" s="804"/>
      <c r="CJ11" s="804"/>
      <c r="CK11" s="804"/>
      <c r="CL11" s="805"/>
      <c r="CM11" s="803">
        <v>241</v>
      </c>
      <c r="CN11" s="804"/>
      <c r="CO11" s="804"/>
      <c r="CP11" s="804"/>
      <c r="CQ11" s="805"/>
      <c r="CR11" s="803">
        <v>131</v>
      </c>
      <c r="CS11" s="804"/>
      <c r="CT11" s="804"/>
      <c r="CU11" s="804"/>
      <c r="CV11" s="805"/>
      <c r="CW11" s="803" t="s">
        <v>523</v>
      </c>
      <c r="CX11" s="804"/>
      <c r="CY11" s="804"/>
      <c r="CZ11" s="804"/>
      <c r="DA11" s="805"/>
      <c r="DB11" s="803" t="s">
        <v>591</v>
      </c>
      <c r="DC11" s="804"/>
      <c r="DD11" s="804"/>
      <c r="DE11" s="804"/>
      <c r="DF11" s="805"/>
      <c r="DG11" s="803" t="s">
        <v>591</v>
      </c>
      <c r="DH11" s="804"/>
      <c r="DI11" s="804"/>
      <c r="DJ11" s="804"/>
      <c r="DK11" s="805"/>
      <c r="DL11" s="803" t="s">
        <v>591</v>
      </c>
      <c r="DM11" s="804"/>
      <c r="DN11" s="804"/>
      <c r="DO11" s="804"/>
      <c r="DP11" s="805"/>
      <c r="DQ11" s="803" t="s">
        <v>591</v>
      </c>
      <c r="DR11" s="804"/>
      <c r="DS11" s="804"/>
      <c r="DT11" s="804"/>
      <c r="DU11" s="805"/>
      <c r="DV11" s="806"/>
      <c r="DW11" s="807"/>
      <c r="DX11" s="807"/>
      <c r="DY11" s="807"/>
      <c r="DZ11" s="808"/>
      <c r="EA11" s="234"/>
    </row>
    <row r="12" spans="1:131" s="235" customFormat="1" ht="26.25" customHeight="1">
      <c r="A12" s="241">
        <v>6</v>
      </c>
      <c r="B12" s="777" t="s">
        <v>379</v>
      </c>
      <c r="C12" s="778"/>
      <c r="D12" s="778"/>
      <c r="E12" s="778"/>
      <c r="F12" s="778"/>
      <c r="G12" s="778"/>
      <c r="H12" s="778"/>
      <c r="I12" s="778"/>
      <c r="J12" s="778"/>
      <c r="K12" s="778"/>
      <c r="L12" s="778"/>
      <c r="M12" s="778"/>
      <c r="N12" s="778"/>
      <c r="O12" s="778"/>
      <c r="P12" s="779"/>
      <c r="Q12" s="780">
        <v>943</v>
      </c>
      <c r="R12" s="781"/>
      <c r="S12" s="781"/>
      <c r="T12" s="781"/>
      <c r="U12" s="781"/>
      <c r="V12" s="781">
        <v>849</v>
      </c>
      <c r="W12" s="781"/>
      <c r="X12" s="781"/>
      <c r="Y12" s="781"/>
      <c r="Z12" s="781"/>
      <c r="AA12" s="781">
        <v>94</v>
      </c>
      <c r="AB12" s="781"/>
      <c r="AC12" s="781"/>
      <c r="AD12" s="781"/>
      <c r="AE12" s="782"/>
      <c r="AF12" s="783">
        <v>15</v>
      </c>
      <c r="AG12" s="784"/>
      <c r="AH12" s="784"/>
      <c r="AI12" s="784"/>
      <c r="AJ12" s="785"/>
      <c r="AK12" s="786">
        <v>212</v>
      </c>
      <c r="AL12" s="787"/>
      <c r="AM12" s="787"/>
      <c r="AN12" s="787"/>
      <c r="AO12" s="787"/>
      <c r="AP12" s="787">
        <v>2896</v>
      </c>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600</v>
      </c>
      <c r="BT12" s="791"/>
      <c r="BU12" s="791"/>
      <c r="BV12" s="791"/>
      <c r="BW12" s="791"/>
      <c r="BX12" s="791"/>
      <c r="BY12" s="791"/>
      <c r="BZ12" s="791"/>
      <c r="CA12" s="791"/>
      <c r="CB12" s="791"/>
      <c r="CC12" s="791"/>
      <c r="CD12" s="791"/>
      <c r="CE12" s="791"/>
      <c r="CF12" s="791"/>
      <c r="CG12" s="792"/>
      <c r="CH12" s="803">
        <v>4</v>
      </c>
      <c r="CI12" s="804"/>
      <c r="CJ12" s="804"/>
      <c r="CK12" s="804"/>
      <c r="CL12" s="805"/>
      <c r="CM12" s="803">
        <v>418</v>
      </c>
      <c r="CN12" s="804"/>
      <c r="CO12" s="804"/>
      <c r="CP12" s="804"/>
      <c r="CQ12" s="805"/>
      <c r="CR12" s="803">
        <v>950</v>
      </c>
      <c r="CS12" s="804"/>
      <c r="CT12" s="804"/>
      <c r="CU12" s="804"/>
      <c r="CV12" s="805"/>
      <c r="CW12" s="803" t="s">
        <v>591</v>
      </c>
      <c r="CX12" s="804"/>
      <c r="CY12" s="804"/>
      <c r="CZ12" s="804"/>
      <c r="DA12" s="805"/>
      <c r="DB12" s="803" t="s">
        <v>591</v>
      </c>
      <c r="DC12" s="804"/>
      <c r="DD12" s="804"/>
      <c r="DE12" s="804"/>
      <c r="DF12" s="805"/>
      <c r="DG12" s="803" t="s">
        <v>591</v>
      </c>
      <c r="DH12" s="804"/>
      <c r="DI12" s="804"/>
      <c r="DJ12" s="804"/>
      <c r="DK12" s="805"/>
      <c r="DL12" s="803" t="s">
        <v>591</v>
      </c>
      <c r="DM12" s="804"/>
      <c r="DN12" s="804"/>
      <c r="DO12" s="804"/>
      <c r="DP12" s="805"/>
      <c r="DQ12" s="803" t="s">
        <v>591</v>
      </c>
      <c r="DR12" s="804"/>
      <c r="DS12" s="804"/>
      <c r="DT12" s="804"/>
      <c r="DU12" s="805"/>
      <c r="DV12" s="806"/>
      <c r="DW12" s="807"/>
      <c r="DX12" s="807"/>
      <c r="DY12" s="807"/>
      <c r="DZ12" s="808"/>
      <c r="EA12" s="234"/>
    </row>
    <row r="13" spans="1:131" s="235" customFormat="1" ht="26.25" customHeight="1">
      <c r="A13" s="241">
        <v>7</v>
      </c>
      <c r="B13" s="777" t="s">
        <v>380</v>
      </c>
      <c r="C13" s="778"/>
      <c r="D13" s="778"/>
      <c r="E13" s="778"/>
      <c r="F13" s="778"/>
      <c r="G13" s="778"/>
      <c r="H13" s="778"/>
      <c r="I13" s="778"/>
      <c r="J13" s="778"/>
      <c r="K13" s="778"/>
      <c r="L13" s="778"/>
      <c r="M13" s="778"/>
      <c r="N13" s="778"/>
      <c r="O13" s="778"/>
      <c r="P13" s="779"/>
      <c r="Q13" s="780">
        <v>130</v>
      </c>
      <c r="R13" s="781"/>
      <c r="S13" s="781"/>
      <c r="T13" s="781"/>
      <c r="U13" s="781"/>
      <c r="V13" s="781">
        <v>124</v>
      </c>
      <c r="W13" s="781"/>
      <c r="X13" s="781"/>
      <c r="Y13" s="781"/>
      <c r="Z13" s="781"/>
      <c r="AA13" s="781">
        <v>6</v>
      </c>
      <c r="AB13" s="781"/>
      <c r="AC13" s="781"/>
      <c r="AD13" s="781"/>
      <c r="AE13" s="782"/>
      <c r="AF13" s="783">
        <v>6</v>
      </c>
      <c r="AG13" s="784"/>
      <c r="AH13" s="784"/>
      <c r="AI13" s="784"/>
      <c r="AJ13" s="785"/>
      <c r="AK13" s="786" t="s">
        <v>591</v>
      </c>
      <c r="AL13" s="787"/>
      <c r="AM13" s="787"/>
      <c r="AN13" s="787"/>
      <c r="AO13" s="787"/>
      <c r="AP13" s="787" t="s">
        <v>591</v>
      </c>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601</v>
      </c>
      <c r="BT13" s="791"/>
      <c r="BU13" s="791"/>
      <c r="BV13" s="791"/>
      <c r="BW13" s="791"/>
      <c r="BX13" s="791"/>
      <c r="BY13" s="791"/>
      <c r="BZ13" s="791"/>
      <c r="CA13" s="791"/>
      <c r="CB13" s="791"/>
      <c r="CC13" s="791"/>
      <c r="CD13" s="791"/>
      <c r="CE13" s="791"/>
      <c r="CF13" s="791"/>
      <c r="CG13" s="792"/>
      <c r="CH13" s="803">
        <v>-1</v>
      </c>
      <c r="CI13" s="804"/>
      <c r="CJ13" s="804"/>
      <c r="CK13" s="804"/>
      <c r="CL13" s="805"/>
      <c r="CM13" s="803">
        <v>231</v>
      </c>
      <c r="CN13" s="804"/>
      <c r="CO13" s="804"/>
      <c r="CP13" s="804"/>
      <c r="CQ13" s="805"/>
      <c r="CR13" s="803">
        <v>200</v>
      </c>
      <c r="CS13" s="804"/>
      <c r="CT13" s="804"/>
      <c r="CU13" s="804"/>
      <c r="CV13" s="805"/>
      <c r="CW13" s="803" t="s">
        <v>591</v>
      </c>
      <c r="CX13" s="804"/>
      <c r="CY13" s="804"/>
      <c r="CZ13" s="804"/>
      <c r="DA13" s="805"/>
      <c r="DB13" s="803" t="s">
        <v>591</v>
      </c>
      <c r="DC13" s="804"/>
      <c r="DD13" s="804"/>
      <c r="DE13" s="804"/>
      <c r="DF13" s="805"/>
      <c r="DG13" s="803" t="s">
        <v>591</v>
      </c>
      <c r="DH13" s="804"/>
      <c r="DI13" s="804"/>
      <c r="DJ13" s="804"/>
      <c r="DK13" s="805"/>
      <c r="DL13" s="803" t="s">
        <v>591</v>
      </c>
      <c r="DM13" s="804"/>
      <c r="DN13" s="804"/>
      <c r="DO13" s="804"/>
      <c r="DP13" s="805"/>
      <c r="DQ13" s="803" t="s">
        <v>591</v>
      </c>
      <c r="DR13" s="804"/>
      <c r="DS13" s="804"/>
      <c r="DT13" s="804"/>
      <c r="DU13" s="805"/>
      <c r="DV13" s="806"/>
      <c r="DW13" s="807"/>
      <c r="DX13" s="807"/>
      <c r="DY13" s="807"/>
      <c r="DZ13" s="808"/>
      <c r="EA13" s="234"/>
    </row>
    <row r="14" spans="1:131" s="235" customFormat="1" ht="26.25" customHeight="1">
      <c r="A14" s="241">
        <v>8</v>
      </c>
      <c r="B14" s="777" t="s">
        <v>381</v>
      </c>
      <c r="C14" s="778"/>
      <c r="D14" s="778"/>
      <c r="E14" s="778"/>
      <c r="F14" s="778"/>
      <c r="G14" s="778"/>
      <c r="H14" s="778"/>
      <c r="I14" s="778"/>
      <c r="J14" s="778"/>
      <c r="K14" s="778"/>
      <c r="L14" s="778"/>
      <c r="M14" s="778"/>
      <c r="N14" s="778"/>
      <c r="O14" s="778"/>
      <c r="P14" s="779"/>
      <c r="Q14" s="780">
        <v>31854</v>
      </c>
      <c r="R14" s="781"/>
      <c r="S14" s="781"/>
      <c r="T14" s="781"/>
      <c r="U14" s="781"/>
      <c r="V14" s="781">
        <v>31854</v>
      </c>
      <c r="W14" s="781"/>
      <c r="X14" s="781"/>
      <c r="Y14" s="781"/>
      <c r="Z14" s="781"/>
      <c r="AA14" s="781">
        <v>0</v>
      </c>
      <c r="AB14" s="781"/>
      <c r="AC14" s="781"/>
      <c r="AD14" s="781"/>
      <c r="AE14" s="782"/>
      <c r="AF14" s="783" t="s">
        <v>523</v>
      </c>
      <c r="AG14" s="784"/>
      <c r="AH14" s="784"/>
      <c r="AI14" s="784"/>
      <c r="AJ14" s="785"/>
      <c r="AK14" s="786">
        <v>31854</v>
      </c>
      <c r="AL14" s="787"/>
      <c r="AM14" s="787"/>
      <c r="AN14" s="787"/>
      <c r="AO14" s="787"/>
      <c r="AP14" s="787" t="s">
        <v>591</v>
      </c>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602</v>
      </c>
      <c r="BT14" s="791"/>
      <c r="BU14" s="791"/>
      <c r="BV14" s="791"/>
      <c r="BW14" s="791"/>
      <c r="BX14" s="791"/>
      <c r="BY14" s="791"/>
      <c r="BZ14" s="791"/>
      <c r="CA14" s="791"/>
      <c r="CB14" s="791"/>
      <c r="CC14" s="791"/>
      <c r="CD14" s="791"/>
      <c r="CE14" s="791"/>
      <c r="CF14" s="791"/>
      <c r="CG14" s="792"/>
      <c r="CH14" s="803">
        <v>-1</v>
      </c>
      <c r="CI14" s="804"/>
      <c r="CJ14" s="804"/>
      <c r="CK14" s="804"/>
      <c r="CL14" s="805"/>
      <c r="CM14" s="803">
        <v>101</v>
      </c>
      <c r="CN14" s="804"/>
      <c r="CO14" s="804"/>
      <c r="CP14" s="804"/>
      <c r="CQ14" s="805"/>
      <c r="CR14" s="803">
        <v>100</v>
      </c>
      <c r="CS14" s="804"/>
      <c r="CT14" s="804"/>
      <c r="CU14" s="804"/>
      <c r="CV14" s="805"/>
      <c r="CW14" s="803">
        <v>26</v>
      </c>
      <c r="CX14" s="804"/>
      <c r="CY14" s="804"/>
      <c r="CZ14" s="804"/>
      <c r="DA14" s="805"/>
      <c r="DB14" s="803" t="s">
        <v>591</v>
      </c>
      <c r="DC14" s="804"/>
      <c r="DD14" s="804"/>
      <c r="DE14" s="804"/>
      <c r="DF14" s="805"/>
      <c r="DG14" s="803" t="s">
        <v>591</v>
      </c>
      <c r="DH14" s="804"/>
      <c r="DI14" s="804"/>
      <c r="DJ14" s="804"/>
      <c r="DK14" s="805"/>
      <c r="DL14" s="803" t="s">
        <v>591</v>
      </c>
      <c r="DM14" s="804"/>
      <c r="DN14" s="804"/>
      <c r="DO14" s="804"/>
      <c r="DP14" s="805"/>
      <c r="DQ14" s="803" t="s">
        <v>591</v>
      </c>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603</v>
      </c>
      <c r="BT15" s="791"/>
      <c r="BU15" s="791"/>
      <c r="BV15" s="791"/>
      <c r="BW15" s="791"/>
      <c r="BX15" s="791"/>
      <c r="BY15" s="791"/>
      <c r="BZ15" s="791"/>
      <c r="CA15" s="791"/>
      <c r="CB15" s="791"/>
      <c r="CC15" s="791"/>
      <c r="CD15" s="791"/>
      <c r="CE15" s="791"/>
      <c r="CF15" s="791"/>
      <c r="CG15" s="792"/>
      <c r="CH15" s="803">
        <v>32</v>
      </c>
      <c r="CI15" s="804"/>
      <c r="CJ15" s="804"/>
      <c r="CK15" s="804"/>
      <c r="CL15" s="805"/>
      <c r="CM15" s="803">
        <v>568</v>
      </c>
      <c r="CN15" s="804"/>
      <c r="CO15" s="804"/>
      <c r="CP15" s="804"/>
      <c r="CQ15" s="805"/>
      <c r="CR15" s="803">
        <v>28</v>
      </c>
      <c r="CS15" s="804"/>
      <c r="CT15" s="804"/>
      <c r="CU15" s="804"/>
      <c r="CV15" s="805"/>
      <c r="CW15" s="803" t="s">
        <v>591</v>
      </c>
      <c r="CX15" s="804"/>
      <c r="CY15" s="804"/>
      <c r="CZ15" s="804"/>
      <c r="DA15" s="805"/>
      <c r="DB15" s="803" t="s">
        <v>591</v>
      </c>
      <c r="DC15" s="804"/>
      <c r="DD15" s="804"/>
      <c r="DE15" s="804"/>
      <c r="DF15" s="805"/>
      <c r="DG15" s="803" t="s">
        <v>591</v>
      </c>
      <c r="DH15" s="804"/>
      <c r="DI15" s="804"/>
      <c r="DJ15" s="804"/>
      <c r="DK15" s="805"/>
      <c r="DL15" s="803" t="s">
        <v>591</v>
      </c>
      <c r="DM15" s="804"/>
      <c r="DN15" s="804"/>
      <c r="DO15" s="804"/>
      <c r="DP15" s="805"/>
      <c r="DQ15" s="803" t="s">
        <v>591</v>
      </c>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604</v>
      </c>
      <c r="BT16" s="791"/>
      <c r="BU16" s="791"/>
      <c r="BV16" s="791"/>
      <c r="BW16" s="791"/>
      <c r="BX16" s="791"/>
      <c r="BY16" s="791"/>
      <c r="BZ16" s="791"/>
      <c r="CA16" s="791"/>
      <c r="CB16" s="791"/>
      <c r="CC16" s="791"/>
      <c r="CD16" s="791"/>
      <c r="CE16" s="791"/>
      <c r="CF16" s="791"/>
      <c r="CG16" s="792"/>
      <c r="CH16" s="803">
        <v>-19</v>
      </c>
      <c r="CI16" s="804"/>
      <c r="CJ16" s="804"/>
      <c r="CK16" s="804"/>
      <c r="CL16" s="805"/>
      <c r="CM16" s="803">
        <v>1300</v>
      </c>
      <c r="CN16" s="804"/>
      <c r="CO16" s="804"/>
      <c r="CP16" s="804"/>
      <c r="CQ16" s="805"/>
      <c r="CR16" s="803">
        <v>500</v>
      </c>
      <c r="CS16" s="804"/>
      <c r="CT16" s="804"/>
      <c r="CU16" s="804"/>
      <c r="CV16" s="805"/>
      <c r="CW16" s="803">
        <v>94</v>
      </c>
      <c r="CX16" s="804"/>
      <c r="CY16" s="804"/>
      <c r="CZ16" s="804"/>
      <c r="DA16" s="805"/>
      <c r="DB16" s="803" t="s">
        <v>591</v>
      </c>
      <c r="DC16" s="804"/>
      <c r="DD16" s="804"/>
      <c r="DE16" s="804"/>
      <c r="DF16" s="805"/>
      <c r="DG16" s="803" t="s">
        <v>591</v>
      </c>
      <c r="DH16" s="804"/>
      <c r="DI16" s="804"/>
      <c r="DJ16" s="804"/>
      <c r="DK16" s="805"/>
      <c r="DL16" s="803" t="s">
        <v>591</v>
      </c>
      <c r="DM16" s="804"/>
      <c r="DN16" s="804"/>
      <c r="DO16" s="804"/>
      <c r="DP16" s="805"/>
      <c r="DQ16" s="803" t="s">
        <v>591</v>
      </c>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t="s">
        <v>605</v>
      </c>
      <c r="BT17" s="791"/>
      <c r="BU17" s="791"/>
      <c r="BV17" s="791"/>
      <c r="BW17" s="791"/>
      <c r="BX17" s="791"/>
      <c r="BY17" s="791"/>
      <c r="BZ17" s="791"/>
      <c r="CA17" s="791"/>
      <c r="CB17" s="791"/>
      <c r="CC17" s="791"/>
      <c r="CD17" s="791"/>
      <c r="CE17" s="791"/>
      <c r="CF17" s="791"/>
      <c r="CG17" s="792"/>
      <c r="CH17" s="803">
        <v>1</v>
      </c>
      <c r="CI17" s="804"/>
      <c r="CJ17" s="804"/>
      <c r="CK17" s="804"/>
      <c r="CL17" s="805"/>
      <c r="CM17" s="803">
        <v>17</v>
      </c>
      <c r="CN17" s="804"/>
      <c r="CO17" s="804"/>
      <c r="CP17" s="804"/>
      <c r="CQ17" s="805"/>
      <c r="CR17" s="803">
        <v>5</v>
      </c>
      <c r="CS17" s="804"/>
      <c r="CT17" s="804"/>
      <c r="CU17" s="804"/>
      <c r="CV17" s="805"/>
      <c r="CW17" s="803" t="s">
        <v>591</v>
      </c>
      <c r="CX17" s="804"/>
      <c r="CY17" s="804"/>
      <c r="CZ17" s="804"/>
      <c r="DA17" s="805"/>
      <c r="DB17" s="803" t="s">
        <v>591</v>
      </c>
      <c r="DC17" s="804"/>
      <c r="DD17" s="804"/>
      <c r="DE17" s="804"/>
      <c r="DF17" s="805"/>
      <c r="DG17" s="803" t="s">
        <v>591</v>
      </c>
      <c r="DH17" s="804"/>
      <c r="DI17" s="804"/>
      <c r="DJ17" s="804"/>
      <c r="DK17" s="805"/>
      <c r="DL17" s="803" t="s">
        <v>591</v>
      </c>
      <c r="DM17" s="804"/>
      <c r="DN17" s="804"/>
      <c r="DO17" s="804"/>
      <c r="DP17" s="805"/>
      <c r="DQ17" s="803" t="s">
        <v>591</v>
      </c>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383</v>
      </c>
      <c r="B23" s="812" t="s">
        <v>384</v>
      </c>
      <c r="C23" s="813"/>
      <c r="D23" s="813"/>
      <c r="E23" s="813"/>
      <c r="F23" s="813"/>
      <c r="G23" s="813"/>
      <c r="H23" s="813"/>
      <c r="I23" s="813"/>
      <c r="J23" s="813"/>
      <c r="K23" s="813"/>
      <c r="L23" s="813"/>
      <c r="M23" s="813"/>
      <c r="N23" s="813"/>
      <c r="O23" s="813"/>
      <c r="P23" s="814"/>
      <c r="Q23" s="815">
        <v>455499</v>
      </c>
      <c r="R23" s="816"/>
      <c r="S23" s="816"/>
      <c r="T23" s="816"/>
      <c r="U23" s="816"/>
      <c r="V23" s="816">
        <v>442804</v>
      </c>
      <c r="W23" s="816"/>
      <c r="X23" s="816"/>
      <c r="Y23" s="816"/>
      <c r="Z23" s="816"/>
      <c r="AA23" s="816">
        <v>12695</v>
      </c>
      <c r="AB23" s="816"/>
      <c r="AC23" s="816"/>
      <c r="AD23" s="816"/>
      <c r="AE23" s="817"/>
      <c r="AF23" s="818">
        <v>6258</v>
      </c>
      <c r="AG23" s="816"/>
      <c r="AH23" s="816"/>
      <c r="AI23" s="816"/>
      <c r="AJ23" s="819"/>
      <c r="AK23" s="820"/>
      <c r="AL23" s="821"/>
      <c r="AM23" s="821"/>
      <c r="AN23" s="821"/>
      <c r="AO23" s="821"/>
      <c r="AP23" s="816">
        <v>432382</v>
      </c>
      <c r="AQ23" s="816"/>
      <c r="AR23" s="816"/>
      <c r="AS23" s="816"/>
      <c r="AT23" s="816"/>
      <c r="AU23" s="822"/>
      <c r="AV23" s="822"/>
      <c r="AW23" s="822"/>
      <c r="AX23" s="822"/>
      <c r="AY23" s="823"/>
      <c r="AZ23" s="831" t="s">
        <v>385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357</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364</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396</v>
      </c>
      <c r="C28" s="754"/>
      <c r="D28" s="754"/>
      <c r="E28" s="754"/>
      <c r="F28" s="754"/>
      <c r="G28" s="754"/>
      <c r="H28" s="754"/>
      <c r="I28" s="754"/>
      <c r="J28" s="754"/>
      <c r="K28" s="754"/>
      <c r="L28" s="754"/>
      <c r="M28" s="754"/>
      <c r="N28" s="754"/>
      <c r="O28" s="754"/>
      <c r="P28" s="755"/>
      <c r="Q28" s="844">
        <v>97504</v>
      </c>
      <c r="R28" s="845"/>
      <c r="S28" s="845"/>
      <c r="T28" s="845"/>
      <c r="U28" s="845"/>
      <c r="V28" s="845">
        <v>99892</v>
      </c>
      <c r="W28" s="845"/>
      <c r="X28" s="845"/>
      <c r="Y28" s="845"/>
      <c r="Z28" s="845"/>
      <c r="AA28" s="845">
        <v>-2388</v>
      </c>
      <c r="AB28" s="845"/>
      <c r="AC28" s="845"/>
      <c r="AD28" s="845"/>
      <c r="AE28" s="846"/>
      <c r="AF28" s="847">
        <v>-2388</v>
      </c>
      <c r="AG28" s="845"/>
      <c r="AH28" s="845"/>
      <c r="AI28" s="845"/>
      <c r="AJ28" s="848"/>
      <c r="AK28" s="849">
        <v>8737</v>
      </c>
      <c r="AL28" s="840"/>
      <c r="AM28" s="840"/>
      <c r="AN28" s="840"/>
      <c r="AO28" s="840"/>
      <c r="AP28" s="840" t="s">
        <v>591</v>
      </c>
      <c r="AQ28" s="840"/>
      <c r="AR28" s="840"/>
      <c r="AS28" s="840"/>
      <c r="AT28" s="840"/>
      <c r="AU28" s="840" t="s">
        <v>591</v>
      </c>
      <c r="AV28" s="840"/>
      <c r="AW28" s="840"/>
      <c r="AX28" s="840"/>
      <c r="AY28" s="840"/>
      <c r="AZ28" s="841" t="s">
        <v>591</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397</v>
      </c>
      <c r="C29" s="778"/>
      <c r="D29" s="778"/>
      <c r="E29" s="778"/>
      <c r="F29" s="778"/>
      <c r="G29" s="778"/>
      <c r="H29" s="778"/>
      <c r="I29" s="778"/>
      <c r="J29" s="778"/>
      <c r="K29" s="778"/>
      <c r="L29" s="778"/>
      <c r="M29" s="778"/>
      <c r="N29" s="778"/>
      <c r="O29" s="778"/>
      <c r="P29" s="779"/>
      <c r="Q29" s="780">
        <v>62006</v>
      </c>
      <c r="R29" s="781"/>
      <c r="S29" s="781"/>
      <c r="T29" s="781"/>
      <c r="U29" s="781"/>
      <c r="V29" s="781">
        <v>60169</v>
      </c>
      <c r="W29" s="781"/>
      <c r="X29" s="781"/>
      <c r="Y29" s="781"/>
      <c r="Z29" s="781"/>
      <c r="AA29" s="781">
        <v>1837</v>
      </c>
      <c r="AB29" s="781"/>
      <c r="AC29" s="781"/>
      <c r="AD29" s="781"/>
      <c r="AE29" s="782"/>
      <c r="AF29" s="783">
        <v>1837</v>
      </c>
      <c r="AG29" s="784"/>
      <c r="AH29" s="784"/>
      <c r="AI29" s="784"/>
      <c r="AJ29" s="785"/>
      <c r="AK29" s="852">
        <v>8771</v>
      </c>
      <c r="AL29" s="853"/>
      <c r="AM29" s="853"/>
      <c r="AN29" s="853"/>
      <c r="AO29" s="853"/>
      <c r="AP29" s="853" t="s">
        <v>591</v>
      </c>
      <c r="AQ29" s="853"/>
      <c r="AR29" s="853"/>
      <c r="AS29" s="853"/>
      <c r="AT29" s="853"/>
      <c r="AU29" s="853" t="s">
        <v>591</v>
      </c>
      <c r="AV29" s="853"/>
      <c r="AW29" s="853"/>
      <c r="AX29" s="853"/>
      <c r="AY29" s="853"/>
      <c r="AZ29" s="854" t="s">
        <v>591</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398</v>
      </c>
      <c r="C30" s="778"/>
      <c r="D30" s="778"/>
      <c r="E30" s="778"/>
      <c r="F30" s="778"/>
      <c r="G30" s="778"/>
      <c r="H30" s="778"/>
      <c r="I30" s="778"/>
      <c r="J30" s="778"/>
      <c r="K30" s="778"/>
      <c r="L30" s="778"/>
      <c r="M30" s="778"/>
      <c r="N30" s="778"/>
      <c r="O30" s="778"/>
      <c r="P30" s="779"/>
      <c r="Q30" s="780">
        <v>8174</v>
      </c>
      <c r="R30" s="781"/>
      <c r="S30" s="781"/>
      <c r="T30" s="781"/>
      <c r="U30" s="781"/>
      <c r="V30" s="781">
        <v>7890</v>
      </c>
      <c r="W30" s="781"/>
      <c r="X30" s="781"/>
      <c r="Y30" s="781"/>
      <c r="Z30" s="781"/>
      <c r="AA30" s="781">
        <v>284</v>
      </c>
      <c r="AB30" s="781"/>
      <c r="AC30" s="781"/>
      <c r="AD30" s="781"/>
      <c r="AE30" s="782"/>
      <c r="AF30" s="783">
        <v>284</v>
      </c>
      <c r="AG30" s="784"/>
      <c r="AH30" s="784"/>
      <c r="AI30" s="784"/>
      <c r="AJ30" s="785"/>
      <c r="AK30" s="852" t="s">
        <v>591</v>
      </c>
      <c r="AL30" s="853"/>
      <c r="AM30" s="853"/>
      <c r="AN30" s="853"/>
      <c r="AO30" s="853"/>
      <c r="AP30" s="853" t="s">
        <v>591</v>
      </c>
      <c r="AQ30" s="853"/>
      <c r="AR30" s="853"/>
      <c r="AS30" s="853"/>
      <c r="AT30" s="853"/>
      <c r="AU30" s="853" t="s">
        <v>591</v>
      </c>
      <c r="AV30" s="853"/>
      <c r="AW30" s="853"/>
      <c r="AX30" s="853"/>
      <c r="AY30" s="853"/>
      <c r="AZ30" s="854" t="s">
        <v>591</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399</v>
      </c>
      <c r="C31" s="778"/>
      <c r="D31" s="778"/>
      <c r="E31" s="778"/>
      <c r="F31" s="778"/>
      <c r="G31" s="778"/>
      <c r="H31" s="778"/>
      <c r="I31" s="778"/>
      <c r="J31" s="778"/>
      <c r="K31" s="778"/>
      <c r="L31" s="778"/>
      <c r="M31" s="778"/>
      <c r="N31" s="778"/>
      <c r="O31" s="778"/>
      <c r="P31" s="779"/>
      <c r="Q31" s="780">
        <v>10463</v>
      </c>
      <c r="R31" s="781"/>
      <c r="S31" s="781"/>
      <c r="T31" s="781"/>
      <c r="U31" s="781"/>
      <c r="V31" s="781">
        <v>10272</v>
      </c>
      <c r="W31" s="781"/>
      <c r="X31" s="781"/>
      <c r="Y31" s="781"/>
      <c r="Z31" s="781"/>
      <c r="AA31" s="781">
        <v>191</v>
      </c>
      <c r="AB31" s="781"/>
      <c r="AC31" s="781"/>
      <c r="AD31" s="781"/>
      <c r="AE31" s="782"/>
      <c r="AF31" s="783">
        <v>191</v>
      </c>
      <c r="AG31" s="784"/>
      <c r="AH31" s="784"/>
      <c r="AI31" s="784"/>
      <c r="AJ31" s="785"/>
      <c r="AK31" s="852" t="s">
        <v>591</v>
      </c>
      <c r="AL31" s="853"/>
      <c r="AM31" s="853"/>
      <c r="AN31" s="853"/>
      <c r="AO31" s="853"/>
      <c r="AP31" s="853" t="s">
        <v>591</v>
      </c>
      <c r="AQ31" s="853"/>
      <c r="AR31" s="853"/>
      <c r="AS31" s="853"/>
      <c r="AT31" s="853"/>
      <c r="AU31" s="853" t="s">
        <v>591</v>
      </c>
      <c r="AV31" s="853"/>
      <c r="AW31" s="853"/>
      <c r="AX31" s="853"/>
      <c r="AY31" s="853"/>
      <c r="AZ31" s="854" t="s">
        <v>591</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400</v>
      </c>
      <c r="C32" s="778"/>
      <c r="D32" s="778"/>
      <c r="E32" s="778"/>
      <c r="F32" s="778"/>
      <c r="G32" s="778"/>
      <c r="H32" s="778"/>
      <c r="I32" s="778"/>
      <c r="J32" s="778"/>
      <c r="K32" s="778"/>
      <c r="L32" s="778"/>
      <c r="M32" s="778"/>
      <c r="N32" s="778"/>
      <c r="O32" s="778"/>
      <c r="P32" s="779"/>
      <c r="Q32" s="780">
        <v>277</v>
      </c>
      <c r="R32" s="781"/>
      <c r="S32" s="781"/>
      <c r="T32" s="781"/>
      <c r="U32" s="781"/>
      <c r="V32" s="781">
        <v>243</v>
      </c>
      <c r="W32" s="781"/>
      <c r="X32" s="781"/>
      <c r="Y32" s="781"/>
      <c r="Z32" s="781"/>
      <c r="AA32" s="781">
        <v>34</v>
      </c>
      <c r="AB32" s="781"/>
      <c r="AC32" s="781"/>
      <c r="AD32" s="781"/>
      <c r="AE32" s="782"/>
      <c r="AF32" s="783">
        <v>10</v>
      </c>
      <c r="AG32" s="784"/>
      <c r="AH32" s="784"/>
      <c r="AI32" s="784"/>
      <c r="AJ32" s="785"/>
      <c r="AK32" s="852" t="s">
        <v>591</v>
      </c>
      <c r="AL32" s="853"/>
      <c r="AM32" s="853"/>
      <c r="AN32" s="853"/>
      <c r="AO32" s="853"/>
      <c r="AP32" s="853">
        <v>167</v>
      </c>
      <c r="AQ32" s="853"/>
      <c r="AR32" s="853"/>
      <c r="AS32" s="853"/>
      <c r="AT32" s="853"/>
      <c r="AU32" s="853" t="s">
        <v>591</v>
      </c>
      <c r="AV32" s="853"/>
      <c r="AW32" s="853"/>
      <c r="AX32" s="853"/>
      <c r="AY32" s="853"/>
      <c r="AZ32" s="854" t="s">
        <v>591</v>
      </c>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401</v>
      </c>
      <c r="C33" s="778"/>
      <c r="D33" s="778"/>
      <c r="E33" s="778"/>
      <c r="F33" s="778"/>
      <c r="G33" s="778"/>
      <c r="H33" s="778"/>
      <c r="I33" s="778"/>
      <c r="J33" s="778"/>
      <c r="K33" s="778"/>
      <c r="L33" s="778"/>
      <c r="M33" s="778"/>
      <c r="N33" s="778"/>
      <c r="O33" s="778"/>
      <c r="P33" s="779"/>
      <c r="Q33" s="780">
        <v>7139</v>
      </c>
      <c r="R33" s="781"/>
      <c r="S33" s="781"/>
      <c r="T33" s="781"/>
      <c r="U33" s="781"/>
      <c r="V33" s="781">
        <v>11070</v>
      </c>
      <c r="W33" s="781"/>
      <c r="X33" s="781"/>
      <c r="Y33" s="781"/>
      <c r="Z33" s="781"/>
      <c r="AA33" s="781">
        <v>-3931</v>
      </c>
      <c r="AB33" s="781"/>
      <c r="AC33" s="781"/>
      <c r="AD33" s="781"/>
      <c r="AE33" s="782"/>
      <c r="AF33" s="783" t="s">
        <v>523</v>
      </c>
      <c r="AG33" s="784"/>
      <c r="AH33" s="784"/>
      <c r="AI33" s="784"/>
      <c r="AJ33" s="785"/>
      <c r="AK33" s="852">
        <v>1315</v>
      </c>
      <c r="AL33" s="853"/>
      <c r="AM33" s="853"/>
      <c r="AN33" s="853"/>
      <c r="AO33" s="853"/>
      <c r="AP33" s="853">
        <v>14841</v>
      </c>
      <c r="AQ33" s="853"/>
      <c r="AR33" s="853"/>
      <c r="AS33" s="853"/>
      <c r="AT33" s="853"/>
      <c r="AU33" s="853">
        <v>5514</v>
      </c>
      <c r="AV33" s="853"/>
      <c r="AW33" s="853"/>
      <c r="AX33" s="853"/>
      <c r="AY33" s="853"/>
      <c r="AZ33" s="854" t="s">
        <v>591</v>
      </c>
      <c r="BA33" s="854"/>
      <c r="BB33" s="854"/>
      <c r="BC33" s="854"/>
      <c r="BD33" s="854"/>
      <c r="BE33" s="850" t="s">
        <v>403</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404</v>
      </c>
      <c r="C34" s="778"/>
      <c r="D34" s="778"/>
      <c r="E34" s="778"/>
      <c r="F34" s="778"/>
      <c r="G34" s="778"/>
      <c r="H34" s="778"/>
      <c r="I34" s="778"/>
      <c r="J34" s="778"/>
      <c r="K34" s="778"/>
      <c r="L34" s="778"/>
      <c r="M34" s="778"/>
      <c r="N34" s="778"/>
      <c r="O34" s="778"/>
      <c r="P34" s="779"/>
      <c r="Q34" s="780">
        <v>13388</v>
      </c>
      <c r="R34" s="781"/>
      <c r="S34" s="781"/>
      <c r="T34" s="781"/>
      <c r="U34" s="781"/>
      <c r="V34" s="781">
        <v>10782</v>
      </c>
      <c r="W34" s="781"/>
      <c r="X34" s="781"/>
      <c r="Y34" s="781"/>
      <c r="Z34" s="781"/>
      <c r="AA34" s="781">
        <v>2606</v>
      </c>
      <c r="AB34" s="781"/>
      <c r="AC34" s="781"/>
      <c r="AD34" s="781"/>
      <c r="AE34" s="782"/>
      <c r="AF34" s="783">
        <v>12416</v>
      </c>
      <c r="AG34" s="784"/>
      <c r="AH34" s="784"/>
      <c r="AI34" s="784"/>
      <c r="AJ34" s="785"/>
      <c r="AK34" s="852">
        <v>155</v>
      </c>
      <c r="AL34" s="853"/>
      <c r="AM34" s="853"/>
      <c r="AN34" s="853"/>
      <c r="AO34" s="853"/>
      <c r="AP34" s="853">
        <v>33733</v>
      </c>
      <c r="AQ34" s="853"/>
      <c r="AR34" s="853"/>
      <c r="AS34" s="853"/>
      <c r="AT34" s="853"/>
      <c r="AU34" s="853">
        <v>772</v>
      </c>
      <c r="AV34" s="853"/>
      <c r="AW34" s="853"/>
      <c r="AX34" s="853"/>
      <c r="AY34" s="853"/>
      <c r="AZ34" s="854" t="s">
        <v>523</v>
      </c>
      <c r="BA34" s="854"/>
      <c r="BB34" s="854"/>
      <c r="BC34" s="854"/>
      <c r="BD34" s="854"/>
      <c r="BE34" s="850" t="s">
        <v>405</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406</v>
      </c>
      <c r="C35" s="778"/>
      <c r="D35" s="778"/>
      <c r="E35" s="778"/>
      <c r="F35" s="778"/>
      <c r="G35" s="778"/>
      <c r="H35" s="778"/>
      <c r="I35" s="778"/>
      <c r="J35" s="778"/>
      <c r="K35" s="778"/>
      <c r="L35" s="778"/>
      <c r="M35" s="778"/>
      <c r="N35" s="778"/>
      <c r="O35" s="778"/>
      <c r="P35" s="779"/>
      <c r="Q35" s="780">
        <v>6</v>
      </c>
      <c r="R35" s="781"/>
      <c r="S35" s="781"/>
      <c r="T35" s="781"/>
      <c r="U35" s="781"/>
      <c r="V35" s="781">
        <v>5</v>
      </c>
      <c r="W35" s="781"/>
      <c r="X35" s="781"/>
      <c r="Y35" s="781"/>
      <c r="Z35" s="781"/>
      <c r="AA35" s="781">
        <v>1</v>
      </c>
      <c r="AB35" s="781"/>
      <c r="AC35" s="781"/>
      <c r="AD35" s="781"/>
      <c r="AE35" s="782"/>
      <c r="AF35" s="783">
        <v>17</v>
      </c>
      <c r="AG35" s="784"/>
      <c r="AH35" s="784"/>
      <c r="AI35" s="784"/>
      <c r="AJ35" s="785"/>
      <c r="AK35" s="852" t="s">
        <v>523</v>
      </c>
      <c r="AL35" s="853"/>
      <c r="AM35" s="853"/>
      <c r="AN35" s="853"/>
      <c r="AO35" s="853"/>
      <c r="AP35" s="853">
        <v>1</v>
      </c>
      <c r="AQ35" s="853"/>
      <c r="AR35" s="853"/>
      <c r="AS35" s="853"/>
      <c r="AT35" s="853"/>
      <c r="AU35" s="853" t="s">
        <v>591</v>
      </c>
      <c r="AV35" s="853"/>
      <c r="AW35" s="853"/>
      <c r="AX35" s="853"/>
      <c r="AY35" s="853"/>
      <c r="AZ35" s="854" t="s">
        <v>523</v>
      </c>
      <c r="BA35" s="854"/>
      <c r="BB35" s="854"/>
      <c r="BC35" s="854"/>
      <c r="BD35" s="854"/>
      <c r="BE35" s="850" t="s">
        <v>407</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408</v>
      </c>
      <c r="C36" s="778"/>
      <c r="D36" s="778"/>
      <c r="E36" s="778"/>
      <c r="F36" s="778"/>
      <c r="G36" s="778"/>
      <c r="H36" s="778"/>
      <c r="I36" s="778"/>
      <c r="J36" s="778"/>
      <c r="K36" s="778"/>
      <c r="L36" s="778"/>
      <c r="M36" s="778"/>
      <c r="N36" s="778"/>
      <c r="O36" s="778"/>
      <c r="P36" s="779"/>
      <c r="Q36" s="780">
        <v>20872</v>
      </c>
      <c r="R36" s="781"/>
      <c r="S36" s="781"/>
      <c r="T36" s="781"/>
      <c r="U36" s="781"/>
      <c r="V36" s="781">
        <v>18856</v>
      </c>
      <c r="W36" s="781"/>
      <c r="X36" s="781"/>
      <c r="Y36" s="781"/>
      <c r="Z36" s="781"/>
      <c r="AA36" s="781">
        <v>2016</v>
      </c>
      <c r="AB36" s="781"/>
      <c r="AC36" s="781"/>
      <c r="AD36" s="781"/>
      <c r="AE36" s="782"/>
      <c r="AF36" s="783">
        <v>10106</v>
      </c>
      <c r="AG36" s="784"/>
      <c r="AH36" s="784"/>
      <c r="AI36" s="784"/>
      <c r="AJ36" s="785"/>
      <c r="AK36" s="852">
        <v>6255</v>
      </c>
      <c r="AL36" s="853"/>
      <c r="AM36" s="853"/>
      <c r="AN36" s="853"/>
      <c r="AO36" s="853"/>
      <c r="AP36" s="853">
        <v>136155</v>
      </c>
      <c r="AQ36" s="853"/>
      <c r="AR36" s="853"/>
      <c r="AS36" s="853"/>
      <c r="AT36" s="853"/>
      <c r="AU36" s="853">
        <v>64376</v>
      </c>
      <c r="AV36" s="853"/>
      <c r="AW36" s="853"/>
      <c r="AX36" s="853"/>
      <c r="AY36" s="853"/>
      <c r="AZ36" s="854" t="s">
        <v>523</v>
      </c>
      <c r="BA36" s="854"/>
      <c r="BB36" s="854"/>
      <c r="BC36" s="854"/>
      <c r="BD36" s="854"/>
      <c r="BE36" s="850" t="s">
        <v>407</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409</v>
      </c>
      <c r="C37" s="778"/>
      <c r="D37" s="778"/>
      <c r="E37" s="778"/>
      <c r="F37" s="778"/>
      <c r="G37" s="778"/>
      <c r="H37" s="778"/>
      <c r="I37" s="778"/>
      <c r="J37" s="778"/>
      <c r="K37" s="778"/>
      <c r="L37" s="778"/>
      <c r="M37" s="778"/>
      <c r="N37" s="778"/>
      <c r="O37" s="778"/>
      <c r="P37" s="779"/>
      <c r="Q37" s="780">
        <v>2298</v>
      </c>
      <c r="R37" s="781"/>
      <c r="S37" s="781"/>
      <c r="T37" s="781"/>
      <c r="U37" s="781"/>
      <c r="V37" s="781">
        <v>2040</v>
      </c>
      <c r="W37" s="781"/>
      <c r="X37" s="781"/>
      <c r="Y37" s="781"/>
      <c r="Z37" s="781"/>
      <c r="AA37" s="781">
        <v>258</v>
      </c>
      <c r="AB37" s="781"/>
      <c r="AC37" s="781"/>
      <c r="AD37" s="781"/>
      <c r="AE37" s="782"/>
      <c r="AF37" s="783">
        <v>1143</v>
      </c>
      <c r="AG37" s="784"/>
      <c r="AH37" s="784"/>
      <c r="AI37" s="784"/>
      <c r="AJ37" s="785"/>
      <c r="AK37" s="852">
        <v>449</v>
      </c>
      <c r="AL37" s="853"/>
      <c r="AM37" s="853"/>
      <c r="AN37" s="853"/>
      <c r="AO37" s="853"/>
      <c r="AP37" s="853">
        <v>2849</v>
      </c>
      <c r="AQ37" s="853"/>
      <c r="AR37" s="853"/>
      <c r="AS37" s="853"/>
      <c r="AT37" s="853"/>
      <c r="AU37" s="853">
        <v>1498</v>
      </c>
      <c r="AV37" s="853"/>
      <c r="AW37" s="853"/>
      <c r="AX37" s="853"/>
      <c r="AY37" s="853"/>
      <c r="AZ37" s="854" t="s">
        <v>523</v>
      </c>
      <c r="BA37" s="854"/>
      <c r="BB37" s="854"/>
      <c r="BC37" s="854"/>
      <c r="BD37" s="854"/>
      <c r="BE37" s="850" t="s">
        <v>407</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410</v>
      </c>
      <c r="C38" s="778"/>
      <c r="D38" s="778"/>
      <c r="E38" s="778"/>
      <c r="F38" s="778"/>
      <c r="G38" s="778"/>
      <c r="H38" s="778"/>
      <c r="I38" s="778"/>
      <c r="J38" s="778"/>
      <c r="K38" s="778"/>
      <c r="L38" s="778"/>
      <c r="M38" s="778"/>
      <c r="N38" s="778"/>
      <c r="O38" s="778"/>
      <c r="P38" s="779"/>
      <c r="Q38" s="780">
        <v>252</v>
      </c>
      <c r="R38" s="781"/>
      <c r="S38" s="781"/>
      <c r="T38" s="781"/>
      <c r="U38" s="781"/>
      <c r="V38" s="781">
        <v>246</v>
      </c>
      <c r="W38" s="781"/>
      <c r="X38" s="781"/>
      <c r="Y38" s="781"/>
      <c r="Z38" s="781"/>
      <c r="AA38" s="781">
        <v>6</v>
      </c>
      <c r="AB38" s="781"/>
      <c r="AC38" s="781"/>
      <c r="AD38" s="781"/>
      <c r="AE38" s="782"/>
      <c r="AF38" s="783">
        <v>6</v>
      </c>
      <c r="AG38" s="784"/>
      <c r="AH38" s="784"/>
      <c r="AI38" s="784"/>
      <c r="AJ38" s="785"/>
      <c r="AK38" s="852" t="s">
        <v>523</v>
      </c>
      <c r="AL38" s="853"/>
      <c r="AM38" s="853"/>
      <c r="AN38" s="853"/>
      <c r="AO38" s="853"/>
      <c r="AP38" s="853">
        <v>927</v>
      </c>
      <c r="AQ38" s="853"/>
      <c r="AR38" s="853"/>
      <c r="AS38" s="853"/>
      <c r="AT38" s="853"/>
      <c r="AU38" s="853">
        <v>965</v>
      </c>
      <c r="AV38" s="853"/>
      <c r="AW38" s="853"/>
      <c r="AX38" s="853"/>
      <c r="AY38" s="853"/>
      <c r="AZ38" s="854" t="s">
        <v>523</v>
      </c>
      <c r="BA38" s="854"/>
      <c r="BB38" s="854"/>
      <c r="BC38" s="854"/>
      <c r="BD38" s="854"/>
      <c r="BE38" s="850" t="s">
        <v>411</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t="s">
        <v>412</v>
      </c>
      <c r="C39" s="778"/>
      <c r="D39" s="778"/>
      <c r="E39" s="778"/>
      <c r="F39" s="778"/>
      <c r="G39" s="778"/>
      <c r="H39" s="778"/>
      <c r="I39" s="778"/>
      <c r="J39" s="778"/>
      <c r="K39" s="778"/>
      <c r="L39" s="778"/>
      <c r="M39" s="778"/>
      <c r="N39" s="778"/>
      <c r="O39" s="778"/>
      <c r="P39" s="779"/>
      <c r="Q39" s="780">
        <v>63</v>
      </c>
      <c r="R39" s="781"/>
      <c r="S39" s="781"/>
      <c r="T39" s="781"/>
      <c r="U39" s="781"/>
      <c r="V39" s="781">
        <v>62</v>
      </c>
      <c r="W39" s="781"/>
      <c r="X39" s="781"/>
      <c r="Y39" s="781"/>
      <c r="Z39" s="781"/>
      <c r="AA39" s="781">
        <v>1</v>
      </c>
      <c r="AB39" s="781"/>
      <c r="AC39" s="781"/>
      <c r="AD39" s="781"/>
      <c r="AE39" s="782"/>
      <c r="AF39" s="783">
        <v>1</v>
      </c>
      <c r="AG39" s="784"/>
      <c r="AH39" s="784"/>
      <c r="AI39" s="784"/>
      <c r="AJ39" s="785"/>
      <c r="AK39" s="852">
        <v>57</v>
      </c>
      <c r="AL39" s="853"/>
      <c r="AM39" s="853"/>
      <c r="AN39" s="853"/>
      <c r="AO39" s="853"/>
      <c r="AP39" s="853" t="s">
        <v>591</v>
      </c>
      <c r="AQ39" s="853"/>
      <c r="AR39" s="853"/>
      <c r="AS39" s="853"/>
      <c r="AT39" s="853"/>
      <c r="AU39" s="853" t="s">
        <v>591</v>
      </c>
      <c r="AV39" s="853"/>
      <c r="AW39" s="853"/>
      <c r="AX39" s="853"/>
      <c r="AY39" s="853"/>
      <c r="AZ39" s="854" t="s">
        <v>523</v>
      </c>
      <c r="BA39" s="854"/>
      <c r="BB39" s="854"/>
      <c r="BC39" s="854"/>
      <c r="BD39" s="854"/>
      <c r="BE39" s="850" t="s">
        <v>413</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383</v>
      </c>
      <c r="B63" s="812" t="s">
        <v>415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23623</v>
      </c>
      <c r="AG63" s="864"/>
      <c r="AH63" s="864"/>
      <c r="AI63" s="864"/>
      <c r="AJ63" s="865"/>
      <c r="AK63" s="866"/>
      <c r="AL63" s="861"/>
      <c r="AM63" s="861"/>
      <c r="AN63" s="861"/>
      <c r="AO63" s="861"/>
      <c r="AP63" s="864">
        <v>188673</v>
      </c>
      <c r="AQ63" s="864"/>
      <c r="AR63" s="864"/>
      <c r="AS63" s="864"/>
      <c r="AT63" s="864"/>
      <c r="AU63" s="864">
        <v>73125</v>
      </c>
      <c r="AV63" s="864"/>
      <c r="AW63" s="864"/>
      <c r="AX63" s="864"/>
      <c r="AY63" s="864"/>
      <c r="AZ63" s="868"/>
      <c r="BA63" s="868"/>
      <c r="BB63" s="868"/>
      <c r="BC63" s="868"/>
      <c r="BD63" s="868"/>
      <c r="BE63" s="869"/>
      <c r="BF63" s="869"/>
      <c r="BG63" s="869"/>
      <c r="BH63" s="869"/>
      <c r="BI63" s="870"/>
      <c r="BJ63" s="871" t="s">
        <v>128</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417</v>
      </c>
      <c r="B66" s="763"/>
      <c r="C66" s="763"/>
      <c r="D66" s="763"/>
      <c r="E66" s="763"/>
      <c r="F66" s="763"/>
      <c r="G66" s="763"/>
      <c r="H66" s="763"/>
      <c r="I66" s="763"/>
      <c r="J66" s="763"/>
      <c r="K66" s="763"/>
      <c r="L66" s="763"/>
      <c r="M66" s="763"/>
      <c r="N66" s="763"/>
      <c r="O66" s="763"/>
      <c r="P66" s="764"/>
      <c r="Q66" s="739" t="s">
        <v>418</v>
      </c>
      <c r="R66" s="740"/>
      <c r="S66" s="740"/>
      <c r="T66" s="740"/>
      <c r="U66" s="741"/>
      <c r="V66" s="739" t="s">
        <v>389</v>
      </c>
      <c r="W66" s="740"/>
      <c r="X66" s="740"/>
      <c r="Y66" s="740"/>
      <c r="Z66" s="741"/>
      <c r="AA66" s="739" t="s">
        <v>419</v>
      </c>
      <c r="AB66" s="740"/>
      <c r="AC66" s="740"/>
      <c r="AD66" s="740"/>
      <c r="AE66" s="741"/>
      <c r="AF66" s="874" t="s">
        <v>420</v>
      </c>
      <c r="AG66" s="835"/>
      <c r="AH66" s="835"/>
      <c r="AI66" s="835"/>
      <c r="AJ66" s="875"/>
      <c r="AK66" s="739" t="s">
        <v>421</v>
      </c>
      <c r="AL66" s="763"/>
      <c r="AM66" s="763"/>
      <c r="AN66" s="763"/>
      <c r="AO66" s="764"/>
      <c r="AP66" s="739" t="s">
        <v>393</v>
      </c>
      <c r="AQ66" s="740"/>
      <c r="AR66" s="740"/>
      <c r="AS66" s="740"/>
      <c r="AT66" s="741"/>
      <c r="AU66" s="739" t="s">
        <v>422</v>
      </c>
      <c r="AV66" s="740"/>
      <c r="AW66" s="740"/>
      <c r="AX66" s="740"/>
      <c r="AY66" s="741"/>
      <c r="AZ66" s="739" t="s">
        <v>364</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592</v>
      </c>
      <c r="C68" s="892"/>
      <c r="D68" s="892"/>
      <c r="E68" s="892"/>
      <c r="F68" s="892"/>
      <c r="G68" s="892"/>
      <c r="H68" s="892"/>
      <c r="I68" s="892"/>
      <c r="J68" s="892"/>
      <c r="K68" s="892"/>
      <c r="L68" s="892"/>
      <c r="M68" s="892"/>
      <c r="N68" s="892"/>
      <c r="O68" s="892"/>
      <c r="P68" s="893"/>
      <c r="Q68" s="894">
        <v>954</v>
      </c>
      <c r="R68" s="888"/>
      <c r="S68" s="888"/>
      <c r="T68" s="888"/>
      <c r="U68" s="888"/>
      <c r="V68" s="888">
        <v>789</v>
      </c>
      <c r="W68" s="888"/>
      <c r="X68" s="888"/>
      <c r="Y68" s="888"/>
      <c r="Z68" s="888"/>
      <c r="AA68" s="888">
        <v>165</v>
      </c>
      <c r="AB68" s="888"/>
      <c r="AC68" s="888"/>
      <c r="AD68" s="888"/>
      <c r="AE68" s="888"/>
      <c r="AF68" s="888">
        <v>165</v>
      </c>
      <c r="AG68" s="888"/>
      <c r="AH68" s="888"/>
      <c r="AI68" s="888"/>
      <c r="AJ68" s="888"/>
      <c r="AK68" s="888" t="s">
        <v>591</v>
      </c>
      <c r="AL68" s="888"/>
      <c r="AM68" s="888"/>
      <c r="AN68" s="888"/>
      <c r="AO68" s="888"/>
      <c r="AP68" s="888">
        <v>2560</v>
      </c>
      <c r="AQ68" s="888"/>
      <c r="AR68" s="888"/>
      <c r="AS68" s="888"/>
      <c r="AT68" s="888"/>
      <c r="AU68" s="888" t="s">
        <v>591</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593</v>
      </c>
      <c r="C69" s="896"/>
      <c r="D69" s="896"/>
      <c r="E69" s="896"/>
      <c r="F69" s="896"/>
      <c r="G69" s="896"/>
      <c r="H69" s="896"/>
      <c r="I69" s="896"/>
      <c r="J69" s="896"/>
      <c r="K69" s="896"/>
      <c r="L69" s="896"/>
      <c r="M69" s="896"/>
      <c r="N69" s="896"/>
      <c r="O69" s="896"/>
      <c r="P69" s="897"/>
      <c r="Q69" s="898">
        <v>284</v>
      </c>
      <c r="R69" s="853"/>
      <c r="S69" s="853"/>
      <c r="T69" s="853"/>
      <c r="U69" s="853"/>
      <c r="V69" s="853">
        <v>254</v>
      </c>
      <c r="W69" s="853"/>
      <c r="X69" s="853"/>
      <c r="Y69" s="853"/>
      <c r="Z69" s="853"/>
      <c r="AA69" s="853">
        <v>30</v>
      </c>
      <c r="AB69" s="853"/>
      <c r="AC69" s="853"/>
      <c r="AD69" s="853"/>
      <c r="AE69" s="853"/>
      <c r="AF69" s="853">
        <v>30</v>
      </c>
      <c r="AG69" s="853"/>
      <c r="AH69" s="853"/>
      <c r="AI69" s="853"/>
      <c r="AJ69" s="853"/>
      <c r="AK69" s="853" t="s">
        <v>523</v>
      </c>
      <c r="AL69" s="853"/>
      <c r="AM69" s="853"/>
      <c r="AN69" s="853"/>
      <c r="AO69" s="853"/>
      <c r="AP69" s="853" t="s">
        <v>523</v>
      </c>
      <c r="AQ69" s="853"/>
      <c r="AR69" s="853"/>
      <c r="AS69" s="853"/>
      <c r="AT69" s="853"/>
      <c r="AU69" s="853" t="s">
        <v>523</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594</v>
      </c>
      <c r="C70" s="896"/>
      <c r="D70" s="896"/>
      <c r="E70" s="896"/>
      <c r="F70" s="896"/>
      <c r="G70" s="896"/>
      <c r="H70" s="896"/>
      <c r="I70" s="896"/>
      <c r="J70" s="896"/>
      <c r="K70" s="896"/>
      <c r="L70" s="896"/>
      <c r="M70" s="896"/>
      <c r="N70" s="896"/>
      <c r="O70" s="896"/>
      <c r="P70" s="897"/>
      <c r="Q70" s="898">
        <v>290289</v>
      </c>
      <c r="R70" s="853"/>
      <c r="S70" s="853"/>
      <c r="T70" s="853"/>
      <c r="U70" s="853"/>
      <c r="V70" s="853">
        <v>278734</v>
      </c>
      <c r="W70" s="853"/>
      <c r="X70" s="853"/>
      <c r="Y70" s="853"/>
      <c r="Z70" s="853"/>
      <c r="AA70" s="853">
        <v>11555</v>
      </c>
      <c r="AB70" s="853"/>
      <c r="AC70" s="853"/>
      <c r="AD70" s="853"/>
      <c r="AE70" s="853"/>
      <c r="AF70" s="853">
        <v>11555</v>
      </c>
      <c r="AG70" s="853"/>
      <c r="AH70" s="853"/>
      <c r="AI70" s="853"/>
      <c r="AJ70" s="853"/>
      <c r="AK70" s="853" t="s">
        <v>523</v>
      </c>
      <c r="AL70" s="853"/>
      <c r="AM70" s="853"/>
      <c r="AN70" s="853"/>
      <c r="AO70" s="853"/>
      <c r="AP70" s="853" t="s">
        <v>523</v>
      </c>
      <c r="AQ70" s="853"/>
      <c r="AR70" s="853"/>
      <c r="AS70" s="853"/>
      <c r="AT70" s="853"/>
      <c r="AU70" s="853" t="s">
        <v>523</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383</v>
      </c>
      <c r="B88" s="812" t="s">
        <v>423</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11750</v>
      </c>
      <c r="AG88" s="864"/>
      <c r="AH88" s="864"/>
      <c r="AI88" s="864"/>
      <c r="AJ88" s="864"/>
      <c r="AK88" s="861"/>
      <c r="AL88" s="861"/>
      <c r="AM88" s="861"/>
      <c r="AN88" s="861"/>
      <c r="AO88" s="861"/>
      <c r="AP88" s="864">
        <v>2560</v>
      </c>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424</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2116</v>
      </c>
      <c r="CS102" s="872"/>
      <c r="CT102" s="872"/>
      <c r="CU102" s="872"/>
      <c r="CV102" s="915"/>
      <c r="CW102" s="914">
        <v>252</v>
      </c>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431</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432</v>
      </c>
      <c r="AB109" s="917"/>
      <c r="AC109" s="917"/>
      <c r="AD109" s="917"/>
      <c r="AE109" s="918"/>
      <c r="AF109" s="916" t="s">
        <v>295</v>
      </c>
      <c r="AG109" s="917"/>
      <c r="AH109" s="917"/>
      <c r="AI109" s="917"/>
      <c r="AJ109" s="918"/>
      <c r="AK109" s="916" t="s">
        <v>294</v>
      </c>
      <c r="AL109" s="917"/>
      <c r="AM109" s="917"/>
      <c r="AN109" s="917"/>
      <c r="AO109" s="918"/>
      <c r="AP109" s="916" t="s">
        <v>433</v>
      </c>
      <c r="AQ109" s="917"/>
      <c r="AR109" s="917"/>
      <c r="AS109" s="917"/>
      <c r="AT109" s="919"/>
      <c r="AU109" s="936" t="s">
        <v>431</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432</v>
      </c>
      <c r="BR109" s="917"/>
      <c r="BS109" s="917"/>
      <c r="BT109" s="917"/>
      <c r="BU109" s="918"/>
      <c r="BV109" s="916" t="s">
        <v>295</v>
      </c>
      <c r="BW109" s="917"/>
      <c r="BX109" s="917"/>
      <c r="BY109" s="917"/>
      <c r="BZ109" s="918"/>
      <c r="CA109" s="916" t="s">
        <v>294</v>
      </c>
      <c r="CB109" s="917"/>
      <c r="CC109" s="917"/>
      <c r="CD109" s="917"/>
      <c r="CE109" s="918"/>
      <c r="CF109" s="937" t="s">
        <v>433</v>
      </c>
      <c r="CG109" s="937"/>
      <c r="CH109" s="937"/>
      <c r="CI109" s="937"/>
      <c r="CJ109" s="937"/>
      <c r="CK109" s="916" t="s">
        <v>434</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432</v>
      </c>
      <c r="DH109" s="917"/>
      <c r="DI109" s="917"/>
      <c r="DJ109" s="917"/>
      <c r="DK109" s="918"/>
      <c r="DL109" s="916" t="s">
        <v>295</v>
      </c>
      <c r="DM109" s="917"/>
      <c r="DN109" s="917"/>
      <c r="DO109" s="917"/>
      <c r="DP109" s="918"/>
      <c r="DQ109" s="916" t="s">
        <v>294</v>
      </c>
      <c r="DR109" s="917"/>
      <c r="DS109" s="917"/>
      <c r="DT109" s="917"/>
      <c r="DU109" s="918"/>
      <c r="DV109" s="916" t="s">
        <v>433</v>
      </c>
      <c r="DW109" s="917"/>
      <c r="DX109" s="917"/>
      <c r="DY109" s="917"/>
      <c r="DZ109" s="919"/>
    </row>
    <row r="110" spans="1:131" s="226" customFormat="1" ht="26.25" customHeight="1">
      <c r="A110" s="920" t="s">
        <v>435</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31644457</v>
      </c>
      <c r="AB110" s="924"/>
      <c r="AC110" s="924"/>
      <c r="AD110" s="924"/>
      <c r="AE110" s="925"/>
      <c r="AF110" s="926">
        <v>31480625</v>
      </c>
      <c r="AG110" s="924"/>
      <c r="AH110" s="924"/>
      <c r="AI110" s="924"/>
      <c r="AJ110" s="925"/>
      <c r="AK110" s="926">
        <v>30940505</v>
      </c>
      <c r="AL110" s="924"/>
      <c r="AM110" s="924"/>
      <c r="AN110" s="924"/>
      <c r="AO110" s="925"/>
      <c r="AP110" s="927">
        <v>18.3</v>
      </c>
      <c r="AQ110" s="928"/>
      <c r="AR110" s="928"/>
      <c r="AS110" s="928"/>
      <c r="AT110" s="929"/>
      <c r="AU110" s="930" t="s">
        <v>67</v>
      </c>
      <c r="AV110" s="931"/>
      <c r="AW110" s="931"/>
      <c r="AX110" s="931"/>
      <c r="AY110" s="931"/>
      <c r="AZ110" s="972" t="s">
        <v>436</v>
      </c>
      <c r="BA110" s="921"/>
      <c r="BB110" s="921"/>
      <c r="BC110" s="921"/>
      <c r="BD110" s="921"/>
      <c r="BE110" s="921"/>
      <c r="BF110" s="921"/>
      <c r="BG110" s="921"/>
      <c r="BH110" s="921"/>
      <c r="BI110" s="921"/>
      <c r="BJ110" s="921"/>
      <c r="BK110" s="921"/>
      <c r="BL110" s="921"/>
      <c r="BM110" s="921"/>
      <c r="BN110" s="921"/>
      <c r="BO110" s="921"/>
      <c r="BP110" s="922"/>
      <c r="BQ110" s="958">
        <v>366705987</v>
      </c>
      <c r="BR110" s="959"/>
      <c r="BS110" s="959"/>
      <c r="BT110" s="959"/>
      <c r="BU110" s="959"/>
      <c r="BV110" s="959">
        <v>398564808</v>
      </c>
      <c r="BW110" s="959"/>
      <c r="BX110" s="959"/>
      <c r="BY110" s="959"/>
      <c r="BZ110" s="959"/>
      <c r="CA110" s="959">
        <v>443110965</v>
      </c>
      <c r="CB110" s="959"/>
      <c r="CC110" s="959"/>
      <c r="CD110" s="959"/>
      <c r="CE110" s="959"/>
      <c r="CF110" s="973">
        <v>262.5</v>
      </c>
      <c r="CG110" s="974"/>
      <c r="CH110" s="974"/>
      <c r="CI110" s="974"/>
      <c r="CJ110" s="974"/>
      <c r="CK110" s="975" t="s">
        <v>437</v>
      </c>
      <c r="CL110" s="976"/>
      <c r="CM110" s="955" t="s">
        <v>438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v>2179531</v>
      </c>
      <c r="DH110" s="959"/>
      <c r="DI110" s="959"/>
      <c r="DJ110" s="959"/>
      <c r="DK110" s="959"/>
      <c r="DL110" s="959">
        <v>2008882</v>
      </c>
      <c r="DM110" s="959"/>
      <c r="DN110" s="959"/>
      <c r="DO110" s="959"/>
      <c r="DP110" s="959"/>
      <c r="DQ110" s="959">
        <v>1834811</v>
      </c>
      <c r="DR110" s="959"/>
      <c r="DS110" s="959"/>
      <c r="DT110" s="959"/>
      <c r="DU110" s="959"/>
      <c r="DV110" s="960">
        <v>1.1000000000000001</v>
      </c>
      <c r="DW110" s="960"/>
      <c r="DX110" s="960"/>
      <c r="DY110" s="960"/>
      <c r="DZ110" s="961"/>
    </row>
    <row r="111" spans="1:131" s="226" customFormat="1" ht="26.25" customHeight="1">
      <c r="A111" s="962" t="s">
        <v>439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402</v>
      </c>
      <c r="AB111" s="966"/>
      <c r="AC111" s="966"/>
      <c r="AD111" s="966"/>
      <c r="AE111" s="967"/>
      <c r="AF111" s="968" t="s">
        <v>402</v>
      </c>
      <c r="AG111" s="966"/>
      <c r="AH111" s="966"/>
      <c r="AI111" s="966"/>
      <c r="AJ111" s="967"/>
      <c r="AK111" s="968" t="s">
        <v>402</v>
      </c>
      <c r="AL111" s="966"/>
      <c r="AM111" s="966"/>
      <c r="AN111" s="966"/>
      <c r="AO111" s="967"/>
      <c r="AP111" s="969" t="s">
        <v>402</v>
      </c>
      <c r="AQ111" s="970"/>
      <c r="AR111" s="970"/>
      <c r="AS111" s="970"/>
      <c r="AT111" s="971"/>
      <c r="AU111" s="932"/>
      <c r="AV111" s="933"/>
      <c r="AW111" s="933"/>
      <c r="AX111" s="933"/>
      <c r="AY111" s="933"/>
      <c r="AZ111" s="981" t="s">
        <v>440</v>
      </c>
      <c r="BA111" s="982"/>
      <c r="BB111" s="982"/>
      <c r="BC111" s="982"/>
      <c r="BD111" s="982"/>
      <c r="BE111" s="982"/>
      <c r="BF111" s="982"/>
      <c r="BG111" s="982"/>
      <c r="BH111" s="982"/>
      <c r="BI111" s="982"/>
      <c r="BJ111" s="982"/>
      <c r="BK111" s="982"/>
      <c r="BL111" s="982"/>
      <c r="BM111" s="982"/>
      <c r="BN111" s="982"/>
      <c r="BO111" s="982"/>
      <c r="BP111" s="983"/>
      <c r="BQ111" s="951">
        <v>2568413</v>
      </c>
      <c r="BR111" s="952"/>
      <c r="BS111" s="952"/>
      <c r="BT111" s="952"/>
      <c r="BU111" s="952"/>
      <c r="BV111" s="952">
        <v>2206221</v>
      </c>
      <c r="BW111" s="952"/>
      <c r="BX111" s="952"/>
      <c r="BY111" s="952"/>
      <c r="BZ111" s="952"/>
      <c r="CA111" s="952">
        <v>1902126</v>
      </c>
      <c r="CB111" s="952"/>
      <c r="CC111" s="952"/>
      <c r="CD111" s="952"/>
      <c r="CE111" s="952"/>
      <c r="CF111" s="946">
        <v>1.1000000000000001</v>
      </c>
      <c r="CG111" s="947"/>
      <c r="CH111" s="947"/>
      <c r="CI111" s="947"/>
      <c r="CJ111" s="947"/>
      <c r="CK111" s="977"/>
      <c r="CL111" s="978"/>
      <c r="CM111" s="948" t="s">
        <v>441</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128</v>
      </c>
      <c r="DH111" s="952"/>
      <c r="DI111" s="952"/>
      <c r="DJ111" s="952"/>
      <c r="DK111" s="952"/>
      <c r="DL111" s="952" t="s">
        <v>442</v>
      </c>
      <c r="DM111" s="952"/>
      <c r="DN111" s="952"/>
      <c r="DO111" s="952"/>
      <c r="DP111" s="952"/>
      <c r="DQ111" s="952" t="s">
        <v>443</v>
      </c>
      <c r="DR111" s="952"/>
      <c r="DS111" s="952"/>
      <c r="DT111" s="952"/>
      <c r="DU111" s="952"/>
      <c r="DV111" s="953" t="s">
        <v>444</v>
      </c>
      <c r="DW111" s="953"/>
      <c r="DX111" s="953"/>
      <c r="DY111" s="953"/>
      <c r="DZ111" s="954"/>
    </row>
    <row r="112" spans="1:131" s="226" customFormat="1" ht="26.25" customHeight="1">
      <c r="A112" s="984" t="s">
        <v>445</v>
      </c>
      <c r="B112" s="985"/>
      <c r="C112" s="982" t="s">
        <v>446</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v>1000000</v>
      </c>
      <c r="AB112" s="991"/>
      <c r="AC112" s="991"/>
      <c r="AD112" s="991"/>
      <c r="AE112" s="992"/>
      <c r="AF112" s="993">
        <v>1333333</v>
      </c>
      <c r="AG112" s="991"/>
      <c r="AH112" s="991"/>
      <c r="AI112" s="991"/>
      <c r="AJ112" s="992"/>
      <c r="AK112" s="993">
        <v>1666667</v>
      </c>
      <c r="AL112" s="991"/>
      <c r="AM112" s="991"/>
      <c r="AN112" s="991"/>
      <c r="AO112" s="992"/>
      <c r="AP112" s="994">
        <v>1</v>
      </c>
      <c r="AQ112" s="995"/>
      <c r="AR112" s="995"/>
      <c r="AS112" s="995"/>
      <c r="AT112" s="996"/>
      <c r="AU112" s="932"/>
      <c r="AV112" s="933"/>
      <c r="AW112" s="933"/>
      <c r="AX112" s="933"/>
      <c r="AY112" s="933"/>
      <c r="AZ112" s="981" t="s">
        <v>447</v>
      </c>
      <c r="BA112" s="982"/>
      <c r="BB112" s="982"/>
      <c r="BC112" s="982"/>
      <c r="BD112" s="982"/>
      <c r="BE112" s="982"/>
      <c r="BF112" s="982"/>
      <c r="BG112" s="982"/>
      <c r="BH112" s="982"/>
      <c r="BI112" s="982"/>
      <c r="BJ112" s="982"/>
      <c r="BK112" s="982"/>
      <c r="BL112" s="982"/>
      <c r="BM112" s="982"/>
      <c r="BN112" s="982"/>
      <c r="BO112" s="982"/>
      <c r="BP112" s="983"/>
      <c r="BQ112" s="951">
        <v>78385603</v>
      </c>
      <c r="BR112" s="952"/>
      <c r="BS112" s="952"/>
      <c r="BT112" s="952"/>
      <c r="BU112" s="952"/>
      <c r="BV112" s="952">
        <v>77061448</v>
      </c>
      <c r="BW112" s="952"/>
      <c r="BX112" s="952"/>
      <c r="BY112" s="952"/>
      <c r="BZ112" s="952"/>
      <c r="CA112" s="952">
        <v>73297966</v>
      </c>
      <c r="CB112" s="952"/>
      <c r="CC112" s="952"/>
      <c r="CD112" s="952"/>
      <c r="CE112" s="952"/>
      <c r="CF112" s="946">
        <v>43.4</v>
      </c>
      <c r="CG112" s="947"/>
      <c r="CH112" s="947"/>
      <c r="CI112" s="947"/>
      <c r="CJ112" s="947"/>
      <c r="CK112" s="977"/>
      <c r="CL112" s="978"/>
      <c r="CM112" s="948" t="s">
        <v>448</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v>56684</v>
      </c>
      <c r="DH112" s="952"/>
      <c r="DI112" s="952"/>
      <c r="DJ112" s="952"/>
      <c r="DK112" s="952"/>
      <c r="DL112" s="952">
        <v>47247</v>
      </c>
      <c r="DM112" s="952"/>
      <c r="DN112" s="952"/>
      <c r="DO112" s="952"/>
      <c r="DP112" s="952"/>
      <c r="DQ112" s="952">
        <v>37796</v>
      </c>
      <c r="DR112" s="952"/>
      <c r="DS112" s="952"/>
      <c r="DT112" s="952"/>
      <c r="DU112" s="952"/>
      <c r="DV112" s="953">
        <v>0</v>
      </c>
      <c r="DW112" s="953"/>
      <c r="DX112" s="953"/>
      <c r="DY112" s="953"/>
      <c r="DZ112" s="954"/>
    </row>
    <row r="113" spans="1:130" s="226" customFormat="1" ht="26.25" customHeight="1">
      <c r="A113" s="986"/>
      <c r="B113" s="987"/>
      <c r="C113" s="982" t="s">
        <v>449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6647461</v>
      </c>
      <c r="AB113" s="966"/>
      <c r="AC113" s="966"/>
      <c r="AD113" s="966"/>
      <c r="AE113" s="967"/>
      <c r="AF113" s="968">
        <v>6617646</v>
      </c>
      <c r="AG113" s="966"/>
      <c r="AH113" s="966"/>
      <c r="AI113" s="966"/>
      <c r="AJ113" s="967"/>
      <c r="AK113" s="968">
        <v>6418197</v>
      </c>
      <c r="AL113" s="966"/>
      <c r="AM113" s="966"/>
      <c r="AN113" s="966"/>
      <c r="AO113" s="967"/>
      <c r="AP113" s="969">
        <v>3.8</v>
      </c>
      <c r="AQ113" s="970"/>
      <c r="AR113" s="970"/>
      <c r="AS113" s="970"/>
      <c r="AT113" s="971"/>
      <c r="AU113" s="932"/>
      <c r="AV113" s="933"/>
      <c r="AW113" s="933"/>
      <c r="AX113" s="933"/>
      <c r="AY113" s="933"/>
      <c r="AZ113" s="981" t="s">
        <v>450</v>
      </c>
      <c r="BA113" s="982"/>
      <c r="BB113" s="982"/>
      <c r="BC113" s="982"/>
      <c r="BD113" s="982"/>
      <c r="BE113" s="982"/>
      <c r="BF113" s="982"/>
      <c r="BG113" s="982"/>
      <c r="BH113" s="982"/>
      <c r="BI113" s="982"/>
      <c r="BJ113" s="982"/>
      <c r="BK113" s="982"/>
      <c r="BL113" s="982"/>
      <c r="BM113" s="982"/>
      <c r="BN113" s="982"/>
      <c r="BO113" s="982"/>
      <c r="BP113" s="983"/>
      <c r="BQ113" s="951">
        <v>149938</v>
      </c>
      <c r="BR113" s="952"/>
      <c r="BS113" s="952"/>
      <c r="BT113" s="952"/>
      <c r="BU113" s="952"/>
      <c r="BV113" s="952">
        <v>69692</v>
      </c>
      <c r="BW113" s="952"/>
      <c r="BX113" s="952"/>
      <c r="BY113" s="952"/>
      <c r="BZ113" s="952"/>
      <c r="CA113" s="952">
        <v>2510</v>
      </c>
      <c r="CB113" s="952"/>
      <c r="CC113" s="952"/>
      <c r="CD113" s="952"/>
      <c r="CE113" s="952"/>
      <c r="CF113" s="946">
        <v>0</v>
      </c>
      <c r="CG113" s="947"/>
      <c r="CH113" s="947"/>
      <c r="CI113" s="947"/>
      <c r="CJ113" s="947"/>
      <c r="CK113" s="977"/>
      <c r="CL113" s="978"/>
      <c r="CM113" s="948" t="s">
        <v>451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443</v>
      </c>
      <c r="DH113" s="991"/>
      <c r="DI113" s="991"/>
      <c r="DJ113" s="991"/>
      <c r="DK113" s="992"/>
      <c r="DL113" s="993" t="s">
        <v>444</v>
      </c>
      <c r="DM113" s="991"/>
      <c r="DN113" s="991"/>
      <c r="DO113" s="991"/>
      <c r="DP113" s="992"/>
      <c r="DQ113" s="993" t="s">
        <v>452</v>
      </c>
      <c r="DR113" s="991"/>
      <c r="DS113" s="991"/>
      <c r="DT113" s="991"/>
      <c r="DU113" s="992"/>
      <c r="DV113" s="994" t="s">
        <v>453</v>
      </c>
      <c r="DW113" s="995"/>
      <c r="DX113" s="995"/>
      <c r="DY113" s="995"/>
      <c r="DZ113" s="996"/>
    </row>
    <row r="114" spans="1:130" s="226" customFormat="1" ht="26.25" customHeight="1">
      <c r="A114" s="986"/>
      <c r="B114" s="987"/>
      <c r="C114" s="982" t="s">
        <v>454</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61021</v>
      </c>
      <c r="AB114" s="991"/>
      <c r="AC114" s="991"/>
      <c r="AD114" s="991"/>
      <c r="AE114" s="992"/>
      <c r="AF114" s="993">
        <v>61235</v>
      </c>
      <c r="AG114" s="991"/>
      <c r="AH114" s="991"/>
      <c r="AI114" s="991"/>
      <c r="AJ114" s="992"/>
      <c r="AK114" s="993">
        <v>49583</v>
      </c>
      <c r="AL114" s="991"/>
      <c r="AM114" s="991"/>
      <c r="AN114" s="991"/>
      <c r="AO114" s="992"/>
      <c r="AP114" s="994">
        <v>0</v>
      </c>
      <c r="AQ114" s="995"/>
      <c r="AR114" s="995"/>
      <c r="AS114" s="995"/>
      <c r="AT114" s="996"/>
      <c r="AU114" s="932"/>
      <c r="AV114" s="933"/>
      <c r="AW114" s="933"/>
      <c r="AX114" s="933"/>
      <c r="AY114" s="933"/>
      <c r="AZ114" s="981" t="s">
        <v>455</v>
      </c>
      <c r="BA114" s="982"/>
      <c r="BB114" s="982"/>
      <c r="BC114" s="982"/>
      <c r="BD114" s="982"/>
      <c r="BE114" s="982"/>
      <c r="BF114" s="982"/>
      <c r="BG114" s="982"/>
      <c r="BH114" s="982"/>
      <c r="BI114" s="982"/>
      <c r="BJ114" s="982"/>
      <c r="BK114" s="982"/>
      <c r="BL114" s="982"/>
      <c r="BM114" s="982"/>
      <c r="BN114" s="982"/>
      <c r="BO114" s="982"/>
      <c r="BP114" s="983"/>
      <c r="BQ114" s="951">
        <v>40682049</v>
      </c>
      <c r="BR114" s="952"/>
      <c r="BS114" s="952"/>
      <c r="BT114" s="952"/>
      <c r="BU114" s="952"/>
      <c r="BV114" s="952">
        <v>42517085</v>
      </c>
      <c r="BW114" s="952"/>
      <c r="BX114" s="952"/>
      <c r="BY114" s="952"/>
      <c r="BZ114" s="952"/>
      <c r="CA114" s="952">
        <v>75497529</v>
      </c>
      <c r="CB114" s="952"/>
      <c r="CC114" s="952"/>
      <c r="CD114" s="952"/>
      <c r="CE114" s="952"/>
      <c r="CF114" s="946">
        <v>44.7</v>
      </c>
      <c r="CG114" s="947"/>
      <c r="CH114" s="947"/>
      <c r="CI114" s="947"/>
      <c r="CJ114" s="947"/>
      <c r="CK114" s="977"/>
      <c r="CL114" s="978"/>
      <c r="CM114" s="948" t="s">
        <v>456</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457</v>
      </c>
      <c r="DH114" s="991"/>
      <c r="DI114" s="991"/>
      <c r="DJ114" s="991"/>
      <c r="DK114" s="992"/>
      <c r="DL114" s="993" t="s">
        <v>452</v>
      </c>
      <c r="DM114" s="991"/>
      <c r="DN114" s="991"/>
      <c r="DO114" s="991"/>
      <c r="DP114" s="992"/>
      <c r="DQ114" s="993" t="s">
        <v>128</v>
      </c>
      <c r="DR114" s="991"/>
      <c r="DS114" s="991"/>
      <c r="DT114" s="991"/>
      <c r="DU114" s="992"/>
      <c r="DV114" s="994" t="s">
        <v>458</v>
      </c>
      <c r="DW114" s="995"/>
      <c r="DX114" s="995"/>
      <c r="DY114" s="995"/>
      <c r="DZ114" s="996"/>
    </row>
    <row r="115" spans="1:130" s="226" customFormat="1" ht="26.25" customHeight="1">
      <c r="A115" s="986"/>
      <c r="B115" s="987"/>
      <c r="C115" s="982" t="s">
        <v>459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356626</v>
      </c>
      <c r="AB115" s="966"/>
      <c r="AC115" s="966"/>
      <c r="AD115" s="966"/>
      <c r="AE115" s="967"/>
      <c r="AF115" s="968">
        <v>351588</v>
      </c>
      <c r="AG115" s="966"/>
      <c r="AH115" s="966"/>
      <c r="AI115" s="966"/>
      <c r="AJ115" s="967"/>
      <c r="AK115" s="968">
        <v>221403</v>
      </c>
      <c r="AL115" s="966"/>
      <c r="AM115" s="966"/>
      <c r="AN115" s="966"/>
      <c r="AO115" s="967"/>
      <c r="AP115" s="969">
        <v>0.1</v>
      </c>
      <c r="AQ115" s="970"/>
      <c r="AR115" s="970"/>
      <c r="AS115" s="970"/>
      <c r="AT115" s="971"/>
      <c r="AU115" s="932"/>
      <c r="AV115" s="933"/>
      <c r="AW115" s="933"/>
      <c r="AX115" s="933"/>
      <c r="AY115" s="933"/>
      <c r="AZ115" s="981" t="s">
        <v>460</v>
      </c>
      <c r="BA115" s="982"/>
      <c r="BB115" s="982"/>
      <c r="BC115" s="982"/>
      <c r="BD115" s="982"/>
      <c r="BE115" s="982"/>
      <c r="BF115" s="982"/>
      <c r="BG115" s="982"/>
      <c r="BH115" s="982"/>
      <c r="BI115" s="982"/>
      <c r="BJ115" s="982"/>
      <c r="BK115" s="982"/>
      <c r="BL115" s="982"/>
      <c r="BM115" s="982"/>
      <c r="BN115" s="982"/>
      <c r="BO115" s="982"/>
      <c r="BP115" s="983"/>
      <c r="BQ115" s="951" t="s">
        <v>443</v>
      </c>
      <c r="BR115" s="952"/>
      <c r="BS115" s="952"/>
      <c r="BT115" s="952"/>
      <c r="BU115" s="952"/>
      <c r="BV115" s="952" t="s">
        <v>442</v>
      </c>
      <c r="BW115" s="952"/>
      <c r="BX115" s="952"/>
      <c r="BY115" s="952"/>
      <c r="BZ115" s="952"/>
      <c r="CA115" s="952" t="s">
        <v>128</v>
      </c>
      <c r="CB115" s="952"/>
      <c r="CC115" s="952"/>
      <c r="CD115" s="952"/>
      <c r="CE115" s="952"/>
      <c r="CF115" s="946" t="s">
        <v>128</v>
      </c>
      <c r="CG115" s="947"/>
      <c r="CH115" s="947"/>
      <c r="CI115" s="947"/>
      <c r="CJ115" s="947"/>
      <c r="CK115" s="977"/>
      <c r="CL115" s="978"/>
      <c r="CM115" s="981"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128</v>
      </c>
      <c r="DH115" s="991"/>
      <c r="DI115" s="991"/>
      <c r="DJ115" s="991"/>
      <c r="DK115" s="992"/>
      <c r="DL115" s="993" t="s">
        <v>444</v>
      </c>
      <c r="DM115" s="991"/>
      <c r="DN115" s="991"/>
      <c r="DO115" s="991"/>
      <c r="DP115" s="992"/>
      <c r="DQ115" s="993" t="s">
        <v>443</v>
      </c>
      <c r="DR115" s="991"/>
      <c r="DS115" s="991"/>
      <c r="DT115" s="991"/>
      <c r="DU115" s="992"/>
      <c r="DV115" s="994" t="s">
        <v>444</v>
      </c>
      <c r="DW115" s="995"/>
      <c r="DX115" s="995"/>
      <c r="DY115" s="995"/>
      <c r="DZ115" s="996"/>
    </row>
    <row r="116" spans="1:130" s="226" customFormat="1" ht="26.25" customHeight="1">
      <c r="A116" s="988"/>
      <c r="B116" s="989"/>
      <c r="C116" s="997" t="s">
        <v>462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937</v>
      </c>
      <c r="AB116" s="991"/>
      <c r="AC116" s="991"/>
      <c r="AD116" s="991"/>
      <c r="AE116" s="992"/>
      <c r="AF116" s="993">
        <v>106</v>
      </c>
      <c r="AG116" s="991"/>
      <c r="AH116" s="991"/>
      <c r="AI116" s="991"/>
      <c r="AJ116" s="992"/>
      <c r="AK116" s="993">
        <v>1251</v>
      </c>
      <c r="AL116" s="991"/>
      <c r="AM116" s="991"/>
      <c r="AN116" s="991"/>
      <c r="AO116" s="992"/>
      <c r="AP116" s="994">
        <v>0</v>
      </c>
      <c r="AQ116" s="995"/>
      <c r="AR116" s="995"/>
      <c r="AS116" s="995"/>
      <c r="AT116" s="996"/>
      <c r="AU116" s="932"/>
      <c r="AV116" s="933"/>
      <c r="AW116" s="933"/>
      <c r="AX116" s="933"/>
      <c r="AY116" s="933"/>
      <c r="AZ116" s="999" t="s">
        <v>463</v>
      </c>
      <c r="BA116" s="1000"/>
      <c r="BB116" s="1000"/>
      <c r="BC116" s="1000"/>
      <c r="BD116" s="1000"/>
      <c r="BE116" s="1000"/>
      <c r="BF116" s="1000"/>
      <c r="BG116" s="1000"/>
      <c r="BH116" s="1000"/>
      <c r="BI116" s="1000"/>
      <c r="BJ116" s="1000"/>
      <c r="BK116" s="1000"/>
      <c r="BL116" s="1000"/>
      <c r="BM116" s="1000"/>
      <c r="BN116" s="1000"/>
      <c r="BO116" s="1000"/>
      <c r="BP116" s="1001"/>
      <c r="BQ116" s="951" t="s">
        <v>128</v>
      </c>
      <c r="BR116" s="952"/>
      <c r="BS116" s="952"/>
      <c r="BT116" s="952"/>
      <c r="BU116" s="952"/>
      <c r="BV116" s="952" t="s">
        <v>442</v>
      </c>
      <c r="BW116" s="952"/>
      <c r="BX116" s="952"/>
      <c r="BY116" s="952"/>
      <c r="BZ116" s="952"/>
      <c r="CA116" s="952" t="s">
        <v>464</v>
      </c>
      <c r="CB116" s="952"/>
      <c r="CC116" s="952"/>
      <c r="CD116" s="952"/>
      <c r="CE116" s="952"/>
      <c r="CF116" s="946" t="s">
        <v>128</v>
      </c>
      <c r="CG116" s="947"/>
      <c r="CH116" s="947"/>
      <c r="CI116" s="947"/>
      <c r="CJ116" s="947"/>
      <c r="CK116" s="977"/>
      <c r="CL116" s="978"/>
      <c r="CM116" s="948" t="s">
        <v>465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128</v>
      </c>
      <c r="DH116" s="991"/>
      <c r="DI116" s="991"/>
      <c r="DJ116" s="991"/>
      <c r="DK116" s="992"/>
      <c r="DL116" s="993" t="s">
        <v>452</v>
      </c>
      <c r="DM116" s="991"/>
      <c r="DN116" s="991"/>
      <c r="DO116" s="991"/>
      <c r="DP116" s="992"/>
      <c r="DQ116" s="993" t="s">
        <v>452</v>
      </c>
      <c r="DR116" s="991"/>
      <c r="DS116" s="991"/>
      <c r="DT116" s="991"/>
      <c r="DU116" s="992"/>
      <c r="DV116" s="994" t="s">
        <v>452</v>
      </c>
      <c r="DW116" s="995"/>
      <c r="DX116" s="995"/>
      <c r="DY116" s="995"/>
      <c r="DZ116" s="996"/>
    </row>
    <row r="117" spans="1:130" s="226" customFormat="1" ht="26.25" customHeight="1">
      <c r="A117" s="936" t="s">
        <v>178</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466</v>
      </c>
      <c r="Z117" s="918"/>
      <c r="AA117" s="1008">
        <v>39710502</v>
      </c>
      <c r="AB117" s="1009"/>
      <c r="AC117" s="1009"/>
      <c r="AD117" s="1009"/>
      <c r="AE117" s="1010"/>
      <c r="AF117" s="1011">
        <v>39844533</v>
      </c>
      <c r="AG117" s="1009"/>
      <c r="AH117" s="1009"/>
      <c r="AI117" s="1009"/>
      <c r="AJ117" s="1010"/>
      <c r="AK117" s="1011">
        <v>39297606</v>
      </c>
      <c r="AL117" s="1009"/>
      <c r="AM117" s="1009"/>
      <c r="AN117" s="1009"/>
      <c r="AO117" s="1010"/>
      <c r="AP117" s="1012"/>
      <c r="AQ117" s="1013"/>
      <c r="AR117" s="1013"/>
      <c r="AS117" s="1013"/>
      <c r="AT117" s="1014"/>
      <c r="AU117" s="932"/>
      <c r="AV117" s="933"/>
      <c r="AW117" s="933"/>
      <c r="AX117" s="933"/>
      <c r="AY117" s="933"/>
      <c r="AZ117" s="999" t="s">
        <v>467</v>
      </c>
      <c r="BA117" s="1000"/>
      <c r="BB117" s="1000"/>
      <c r="BC117" s="1000"/>
      <c r="BD117" s="1000"/>
      <c r="BE117" s="1000"/>
      <c r="BF117" s="1000"/>
      <c r="BG117" s="1000"/>
      <c r="BH117" s="1000"/>
      <c r="BI117" s="1000"/>
      <c r="BJ117" s="1000"/>
      <c r="BK117" s="1000"/>
      <c r="BL117" s="1000"/>
      <c r="BM117" s="1000"/>
      <c r="BN117" s="1000"/>
      <c r="BO117" s="1000"/>
      <c r="BP117" s="1001"/>
      <c r="BQ117" s="951" t="s">
        <v>442</v>
      </c>
      <c r="BR117" s="952"/>
      <c r="BS117" s="952"/>
      <c r="BT117" s="952"/>
      <c r="BU117" s="952"/>
      <c r="BV117" s="952" t="s">
        <v>128</v>
      </c>
      <c r="BW117" s="952"/>
      <c r="BX117" s="952"/>
      <c r="BY117" s="952"/>
      <c r="BZ117" s="952"/>
      <c r="CA117" s="952" t="s">
        <v>453</v>
      </c>
      <c r="CB117" s="952"/>
      <c r="CC117" s="952"/>
      <c r="CD117" s="952"/>
      <c r="CE117" s="952"/>
      <c r="CF117" s="946" t="s">
        <v>443</v>
      </c>
      <c r="CG117" s="947"/>
      <c r="CH117" s="947"/>
      <c r="CI117" s="947"/>
      <c r="CJ117" s="947"/>
      <c r="CK117" s="977"/>
      <c r="CL117" s="978"/>
      <c r="CM117" s="948" t="s">
        <v>468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128</v>
      </c>
      <c r="DH117" s="991"/>
      <c r="DI117" s="991"/>
      <c r="DJ117" s="991"/>
      <c r="DK117" s="992"/>
      <c r="DL117" s="993" t="s">
        <v>442</v>
      </c>
      <c r="DM117" s="991"/>
      <c r="DN117" s="991"/>
      <c r="DO117" s="991"/>
      <c r="DP117" s="992"/>
      <c r="DQ117" s="993" t="s">
        <v>442</v>
      </c>
      <c r="DR117" s="991"/>
      <c r="DS117" s="991"/>
      <c r="DT117" s="991"/>
      <c r="DU117" s="992"/>
      <c r="DV117" s="994" t="s">
        <v>442</v>
      </c>
      <c r="DW117" s="995"/>
      <c r="DX117" s="995"/>
      <c r="DY117" s="995"/>
      <c r="DZ117" s="996"/>
    </row>
    <row r="118" spans="1:130" s="226" customFormat="1" ht="26.25" customHeight="1">
      <c r="A118" s="936" t="s">
        <v>434</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432</v>
      </c>
      <c r="AB118" s="917"/>
      <c r="AC118" s="917"/>
      <c r="AD118" s="917"/>
      <c r="AE118" s="918"/>
      <c r="AF118" s="916" t="s">
        <v>295</v>
      </c>
      <c r="AG118" s="917"/>
      <c r="AH118" s="917"/>
      <c r="AI118" s="917"/>
      <c r="AJ118" s="918"/>
      <c r="AK118" s="916" t="s">
        <v>294</v>
      </c>
      <c r="AL118" s="917"/>
      <c r="AM118" s="917"/>
      <c r="AN118" s="917"/>
      <c r="AO118" s="918"/>
      <c r="AP118" s="1003" t="s">
        <v>433</v>
      </c>
      <c r="AQ118" s="1004"/>
      <c r="AR118" s="1004"/>
      <c r="AS118" s="1004"/>
      <c r="AT118" s="1005"/>
      <c r="AU118" s="932"/>
      <c r="AV118" s="933"/>
      <c r="AW118" s="933"/>
      <c r="AX118" s="933"/>
      <c r="AY118" s="933"/>
      <c r="AZ118" s="1006" t="s">
        <v>469</v>
      </c>
      <c r="BA118" s="997"/>
      <c r="BB118" s="997"/>
      <c r="BC118" s="997"/>
      <c r="BD118" s="997"/>
      <c r="BE118" s="997"/>
      <c r="BF118" s="997"/>
      <c r="BG118" s="997"/>
      <c r="BH118" s="997"/>
      <c r="BI118" s="997"/>
      <c r="BJ118" s="997"/>
      <c r="BK118" s="997"/>
      <c r="BL118" s="997"/>
      <c r="BM118" s="997"/>
      <c r="BN118" s="997"/>
      <c r="BO118" s="997"/>
      <c r="BP118" s="998"/>
      <c r="BQ118" s="1029" t="s">
        <v>444</v>
      </c>
      <c r="BR118" s="1030"/>
      <c r="BS118" s="1030"/>
      <c r="BT118" s="1030"/>
      <c r="BU118" s="1030"/>
      <c r="BV118" s="1030" t="s">
        <v>470</v>
      </c>
      <c r="BW118" s="1030"/>
      <c r="BX118" s="1030"/>
      <c r="BY118" s="1030"/>
      <c r="BZ118" s="1030"/>
      <c r="CA118" s="1030" t="s">
        <v>453</v>
      </c>
      <c r="CB118" s="1030"/>
      <c r="CC118" s="1030"/>
      <c r="CD118" s="1030"/>
      <c r="CE118" s="1030"/>
      <c r="CF118" s="946" t="s">
        <v>470</v>
      </c>
      <c r="CG118" s="947"/>
      <c r="CH118" s="947"/>
      <c r="CI118" s="947"/>
      <c r="CJ118" s="947"/>
      <c r="CK118" s="977"/>
      <c r="CL118" s="978"/>
      <c r="CM118" s="948" t="s">
        <v>471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128</v>
      </c>
      <c r="DH118" s="991"/>
      <c r="DI118" s="991"/>
      <c r="DJ118" s="991"/>
      <c r="DK118" s="992"/>
      <c r="DL118" s="993" t="s">
        <v>453</v>
      </c>
      <c r="DM118" s="991"/>
      <c r="DN118" s="991"/>
      <c r="DO118" s="991"/>
      <c r="DP118" s="992"/>
      <c r="DQ118" s="993" t="s">
        <v>128</v>
      </c>
      <c r="DR118" s="991"/>
      <c r="DS118" s="991"/>
      <c r="DT118" s="991"/>
      <c r="DU118" s="992"/>
      <c r="DV118" s="994" t="s">
        <v>457</v>
      </c>
      <c r="DW118" s="995"/>
      <c r="DX118" s="995"/>
      <c r="DY118" s="995"/>
      <c r="DZ118" s="996"/>
    </row>
    <row r="119" spans="1:130" s="226" customFormat="1" ht="26.25" customHeight="1">
      <c r="A119" s="1090" t="s">
        <v>437</v>
      </c>
      <c r="B119" s="976"/>
      <c r="C119" s="955" t="s">
        <v>438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v>212327</v>
      </c>
      <c r="AB119" s="924"/>
      <c r="AC119" s="924"/>
      <c r="AD119" s="924"/>
      <c r="AE119" s="925"/>
      <c r="AF119" s="926">
        <v>212327</v>
      </c>
      <c r="AG119" s="924"/>
      <c r="AH119" s="924"/>
      <c r="AI119" s="924"/>
      <c r="AJ119" s="925"/>
      <c r="AK119" s="926">
        <v>212327</v>
      </c>
      <c r="AL119" s="924"/>
      <c r="AM119" s="924"/>
      <c r="AN119" s="924"/>
      <c r="AO119" s="925"/>
      <c r="AP119" s="927">
        <v>0.1</v>
      </c>
      <c r="AQ119" s="928"/>
      <c r="AR119" s="928"/>
      <c r="AS119" s="928"/>
      <c r="AT119" s="929"/>
      <c r="AU119" s="934"/>
      <c r="AV119" s="935"/>
      <c r="AW119" s="935"/>
      <c r="AX119" s="935"/>
      <c r="AY119" s="935"/>
      <c r="AZ119" s="257" t="s">
        <v>178</v>
      </c>
      <c r="BA119" s="257"/>
      <c r="BB119" s="257"/>
      <c r="BC119" s="257"/>
      <c r="BD119" s="257"/>
      <c r="BE119" s="257"/>
      <c r="BF119" s="257"/>
      <c r="BG119" s="257"/>
      <c r="BH119" s="257"/>
      <c r="BI119" s="257"/>
      <c r="BJ119" s="257"/>
      <c r="BK119" s="257"/>
      <c r="BL119" s="257"/>
      <c r="BM119" s="257"/>
      <c r="BN119" s="257"/>
      <c r="BO119" s="1007" t="s">
        <v>472</v>
      </c>
      <c r="BP119" s="1038"/>
      <c r="BQ119" s="1029">
        <v>488491990</v>
      </c>
      <c r="BR119" s="1030"/>
      <c r="BS119" s="1030"/>
      <c r="BT119" s="1030"/>
      <c r="BU119" s="1030"/>
      <c r="BV119" s="1030">
        <v>520419254</v>
      </c>
      <c r="BW119" s="1030"/>
      <c r="BX119" s="1030"/>
      <c r="BY119" s="1030"/>
      <c r="BZ119" s="1030"/>
      <c r="CA119" s="1030">
        <v>593811096</v>
      </c>
      <c r="CB119" s="1030"/>
      <c r="CC119" s="1030"/>
      <c r="CD119" s="1030"/>
      <c r="CE119" s="1030"/>
      <c r="CF119" s="1031"/>
      <c r="CG119" s="1032"/>
      <c r="CH119" s="1032"/>
      <c r="CI119" s="1032"/>
      <c r="CJ119" s="1033"/>
      <c r="CK119" s="979"/>
      <c r="CL119" s="980"/>
      <c r="CM119" s="1034" t="s">
        <v>473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332198</v>
      </c>
      <c r="DH119" s="1016"/>
      <c r="DI119" s="1016"/>
      <c r="DJ119" s="1016"/>
      <c r="DK119" s="1017"/>
      <c r="DL119" s="1015">
        <v>150092</v>
      </c>
      <c r="DM119" s="1016"/>
      <c r="DN119" s="1016"/>
      <c r="DO119" s="1016"/>
      <c r="DP119" s="1017"/>
      <c r="DQ119" s="1015">
        <v>29519</v>
      </c>
      <c r="DR119" s="1016"/>
      <c r="DS119" s="1016"/>
      <c r="DT119" s="1016"/>
      <c r="DU119" s="1017"/>
      <c r="DV119" s="1018">
        <v>0</v>
      </c>
      <c r="DW119" s="1019"/>
      <c r="DX119" s="1019"/>
      <c r="DY119" s="1019"/>
      <c r="DZ119" s="1020"/>
    </row>
    <row r="120" spans="1:130" s="226" customFormat="1" ht="26.25" customHeight="1">
      <c r="A120" s="1091"/>
      <c r="B120" s="978"/>
      <c r="C120" s="948" t="s">
        <v>441</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128</v>
      </c>
      <c r="AB120" s="991"/>
      <c r="AC120" s="991"/>
      <c r="AD120" s="991"/>
      <c r="AE120" s="992"/>
      <c r="AF120" s="993" t="s">
        <v>444</v>
      </c>
      <c r="AG120" s="991"/>
      <c r="AH120" s="991"/>
      <c r="AI120" s="991"/>
      <c r="AJ120" s="992"/>
      <c r="AK120" s="993" t="s">
        <v>453</v>
      </c>
      <c r="AL120" s="991"/>
      <c r="AM120" s="991"/>
      <c r="AN120" s="991"/>
      <c r="AO120" s="992"/>
      <c r="AP120" s="994" t="s">
        <v>444</v>
      </c>
      <c r="AQ120" s="995"/>
      <c r="AR120" s="995"/>
      <c r="AS120" s="995"/>
      <c r="AT120" s="996"/>
      <c r="AU120" s="1021" t="s">
        <v>474</v>
      </c>
      <c r="AV120" s="1022"/>
      <c r="AW120" s="1022"/>
      <c r="AX120" s="1022"/>
      <c r="AY120" s="1023"/>
      <c r="AZ120" s="972" t="s">
        <v>475</v>
      </c>
      <c r="BA120" s="921"/>
      <c r="BB120" s="921"/>
      <c r="BC120" s="921"/>
      <c r="BD120" s="921"/>
      <c r="BE120" s="921"/>
      <c r="BF120" s="921"/>
      <c r="BG120" s="921"/>
      <c r="BH120" s="921"/>
      <c r="BI120" s="921"/>
      <c r="BJ120" s="921"/>
      <c r="BK120" s="921"/>
      <c r="BL120" s="921"/>
      <c r="BM120" s="921"/>
      <c r="BN120" s="921"/>
      <c r="BO120" s="921"/>
      <c r="BP120" s="922"/>
      <c r="BQ120" s="958">
        <v>13385087</v>
      </c>
      <c r="BR120" s="959"/>
      <c r="BS120" s="959"/>
      <c r="BT120" s="959"/>
      <c r="BU120" s="959"/>
      <c r="BV120" s="959">
        <v>17386461</v>
      </c>
      <c r="BW120" s="959"/>
      <c r="BX120" s="959"/>
      <c r="BY120" s="959"/>
      <c r="BZ120" s="959"/>
      <c r="CA120" s="959">
        <v>18731512</v>
      </c>
      <c r="CB120" s="959"/>
      <c r="CC120" s="959"/>
      <c r="CD120" s="959"/>
      <c r="CE120" s="959"/>
      <c r="CF120" s="973">
        <v>11.1</v>
      </c>
      <c r="CG120" s="974"/>
      <c r="CH120" s="974"/>
      <c r="CI120" s="974"/>
      <c r="CJ120" s="974"/>
      <c r="CK120" s="1039" t="s">
        <v>476</v>
      </c>
      <c r="CL120" s="1040"/>
      <c r="CM120" s="1040"/>
      <c r="CN120" s="1040"/>
      <c r="CO120" s="1041"/>
      <c r="CP120" s="1047" t="s">
        <v>477</v>
      </c>
      <c r="CQ120" s="1048"/>
      <c r="CR120" s="1048"/>
      <c r="CS120" s="1048"/>
      <c r="CT120" s="1048"/>
      <c r="CU120" s="1048"/>
      <c r="CV120" s="1048"/>
      <c r="CW120" s="1048"/>
      <c r="CX120" s="1048"/>
      <c r="CY120" s="1048"/>
      <c r="CZ120" s="1048"/>
      <c r="DA120" s="1048"/>
      <c r="DB120" s="1048"/>
      <c r="DC120" s="1048"/>
      <c r="DD120" s="1048"/>
      <c r="DE120" s="1048"/>
      <c r="DF120" s="1049"/>
      <c r="DG120" s="958">
        <v>69012090</v>
      </c>
      <c r="DH120" s="959"/>
      <c r="DI120" s="959"/>
      <c r="DJ120" s="959"/>
      <c r="DK120" s="959"/>
      <c r="DL120" s="959">
        <v>65296020</v>
      </c>
      <c r="DM120" s="959"/>
      <c r="DN120" s="959"/>
      <c r="DO120" s="959"/>
      <c r="DP120" s="959"/>
      <c r="DQ120" s="959">
        <v>60316879</v>
      </c>
      <c r="DR120" s="959"/>
      <c r="DS120" s="959"/>
      <c r="DT120" s="959"/>
      <c r="DU120" s="959"/>
      <c r="DV120" s="960">
        <v>35.700000000000003</v>
      </c>
      <c r="DW120" s="960"/>
      <c r="DX120" s="960"/>
      <c r="DY120" s="960"/>
      <c r="DZ120" s="961"/>
    </row>
    <row r="121" spans="1:130" s="226" customFormat="1" ht="26.25" customHeight="1">
      <c r="A121" s="1091"/>
      <c r="B121" s="978"/>
      <c r="C121" s="999" t="s">
        <v>478</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128</v>
      </c>
      <c r="AB121" s="991"/>
      <c r="AC121" s="991"/>
      <c r="AD121" s="991"/>
      <c r="AE121" s="992"/>
      <c r="AF121" s="993" t="s">
        <v>453</v>
      </c>
      <c r="AG121" s="991"/>
      <c r="AH121" s="991"/>
      <c r="AI121" s="991"/>
      <c r="AJ121" s="992"/>
      <c r="AK121" s="993" t="s">
        <v>453</v>
      </c>
      <c r="AL121" s="991"/>
      <c r="AM121" s="991"/>
      <c r="AN121" s="991"/>
      <c r="AO121" s="992"/>
      <c r="AP121" s="994" t="s">
        <v>470</v>
      </c>
      <c r="AQ121" s="995"/>
      <c r="AR121" s="995"/>
      <c r="AS121" s="995"/>
      <c r="AT121" s="996"/>
      <c r="AU121" s="1024"/>
      <c r="AV121" s="1025"/>
      <c r="AW121" s="1025"/>
      <c r="AX121" s="1025"/>
      <c r="AY121" s="1026"/>
      <c r="AZ121" s="981" t="s">
        <v>479</v>
      </c>
      <c r="BA121" s="982"/>
      <c r="BB121" s="982"/>
      <c r="BC121" s="982"/>
      <c r="BD121" s="982"/>
      <c r="BE121" s="982"/>
      <c r="BF121" s="982"/>
      <c r="BG121" s="982"/>
      <c r="BH121" s="982"/>
      <c r="BI121" s="982"/>
      <c r="BJ121" s="982"/>
      <c r="BK121" s="982"/>
      <c r="BL121" s="982"/>
      <c r="BM121" s="982"/>
      <c r="BN121" s="982"/>
      <c r="BO121" s="982"/>
      <c r="BP121" s="983"/>
      <c r="BQ121" s="951">
        <v>28075613</v>
      </c>
      <c r="BR121" s="952"/>
      <c r="BS121" s="952"/>
      <c r="BT121" s="952"/>
      <c r="BU121" s="952"/>
      <c r="BV121" s="952">
        <v>31124713</v>
      </c>
      <c r="BW121" s="952"/>
      <c r="BX121" s="952"/>
      <c r="BY121" s="952"/>
      <c r="BZ121" s="952"/>
      <c r="CA121" s="952">
        <v>32191318</v>
      </c>
      <c r="CB121" s="952"/>
      <c r="CC121" s="952"/>
      <c r="CD121" s="952"/>
      <c r="CE121" s="952"/>
      <c r="CF121" s="946">
        <v>19.100000000000001</v>
      </c>
      <c r="CG121" s="947"/>
      <c r="CH121" s="947"/>
      <c r="CI121" s="947"/>
      <c r="CJ121" s="947"/>
      <c r="CK121" s="1042"/>
      <c r="CL121" s="1043"/>
      <c r="CM121" s="1043"/>
      <c r="CN121" s="1043"/>
      <c r="CO121" s="1044"/>
      <c r="CP121" s="1052" t="s">
        <v>480</v>
      </c>
      <c r="CQ121" s="1053"/>
      <c r="CR121" s="1053"/>
      <c r="CS121" s="1053"/>
      <c r="CT121" s="1053"/>
      <c r="CU121" s="1053"/>
      <c r="CV121" s="1053"/>
      <c r="CW121" s="1053"/>
      <c r="CX121" s="1053"/>
      <c r="CY121" s="1053"/>
      <c r="CZ121" s="1053"/>
      <c r="DA121" s="1053"/>
      <c r="DB121" s="1053"/>
      <c r="DC121" s="1053"/>
      <c r="DD121" s="1053"/>
      <c r="DE121" s="1053"/>
      <c r="DF121" s="1054"/>
      <c r="DG121" s="951">
        <v>4982487</v>
      </c>
      <c r="DH121" s="952"/>
      <c r="DI121" s="952"/>
      <c r="DJ121" s="952"/>
      <c r="DK121" s="952"/>
      <c r="DL121" s="952">
        <v>7041269</v>
      </c>
      <c r="DM121" s="952"/>
      <c r="DN121" s="952"/>
      <c r="DO121" s="952"/>
      <c r="DP121" s="952"/>
      <c r="DQ121" s="952">
        <v>8577853</v>
      </c>
      <c r="DR121" s="952"/>
      <c r="DS121" s="952"/>
      <c r="DT121" s="952"/>
      <c r="DU121" s="952"/>
      <c r="DV121" s="953">
        <v>5.0999999999999996</v>
      </c>
      <c r="DW121" s="953"/>
      <c r="DX121" s="953"/>
      <c r="DY121" s="953"/>
      <c r="DZ121" s="954"/>
    </row>
    <row r="122" spans="1:130" s="226" customFormat="1" ht="26.25" customHeight="1">
      <c r="A122" s="1091"/>
      <c r="B122" s="978"/>
      <c r="C122" s="948" t="s">
        <v>456</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444</v>
      </c>
      <c r="AB122" s="991"/>
      <c r="AC122" s="991"/>
      <c r="AD122" s="991"/>
      <c r="AE122" s="992"/>
      <c r="AF122" s="993" t="s">
        <v>470</v>
      </c>
      <c r="AG122" s="991"/>
      <c r="AH122" s="991"/>
      <c r="AI122" s="991"/>
      <c r="AJ122" s="992"/>
      <c r="AK122" s="993" t="s">
        <v>444</v>
      </c>
      <c r="AL122" s="991"/>
      <c r="AM122" s="991"/>
      <c r="AN122" s="991"/>
      <c r="AO122" s="992"/>
      <c r="AP122" s="994" t="s">
        <v>464</v>
      </c>
      <c r="AQ122" s="995"/>
      <c r="AR122" s="995"/>
      <c r="AS122" s="995"/>
      <c r="AT122" s="996"/>
      <c r="AU122" s="1024"/>
      <c r="AV122" s="1025"/>
      <c r="AW122" s="1025"/>
      <c r="AX122" s="1025"/>
      <c r="AY122" s="1026"/>
      <c r="AZ122" s="1006" t="s">
        <v>481</v>
      </c>
      <c r="BA122" s="997"/>
      <c r="BB122" s="997"/>
      <c r="BC122" s="997"/>
      <c r="BD122" s="997"/>
      <c r="BE122" s="997"/>
      <c r="BF122" s="997"/>
      <c r="BG122" s="997"/>
      <c r="BH122" s="997"/>
      <c r="BI122" s="997"/>
      <c r="BJ122" s="997"/>
      <c r="BK122" s="997"/>
      <c r="BL122" s="997"/>
      <c r="BM122" s="997"/>
      <c r="BN122" s="997"/>
      <c r="BO122" s="997"/>
      <c r="BP122" s="998"/>
      <c r="BQ122" s="1029">
        <v>272313172</v>
      </c>
      <c r="BR122" s="1030"/>
      <c r="BS122" s="1030"/>
      <c r="BT122" s="1030"/>
      <c r="BU122" s="1030"/>
      <c r="BV122" s="1030">
        <v>297204453</v>
      </c>
      <c r="BW122" s="1030"/>
      <c r="BX122" s="1030"/>
      <c r="BY122" s="1030"/>
      <c r="BZ122" s="1030"/>
      <c r="CA122" s="1030">
        <v>327056895</v>
      </c>
      <c r="CB122" s="1030"/>
      <c r="CC122" s="1030"/>
      <c r="CD122" s="1030"/>
      <c r="CE122" s="1030"/>
      <c r="CF122" s="1050">
        <v>193.8</v>
      </c>
      <c r="CG122" s="1051"/>
      <c r="CH122" s="1051"/>
      <c r="CI122" s="1051"/>
      <c r="CJ122" s="1051"/>
      <c r="CK122" s="1042"/>
      <c r="CL122" s="1043"/>
      <c r="CM122" s="1043"/>
      <c r="CN122" s="1043"/>
      <c r="CO122" s="1044"/>
      <c r="CP122" s="1052" t="s">
        <v>482</v>
      </c>
      <c r="CQ122" s="1053"/>
      <c r="CR122" s="1053"/>
      <c r="CS122" s="1053"/>
      <c r="CT122" s="1053"/>
      <c r="CU122" s="1053"/>
      <c r="CV122" s="1053"/>
      <c r="CW122" s="1053"/>
      <c r="CX122" s="1053"/>
      <c r="CY122" s="1053"/>
      <c r="CZ122" s="1053"/>
      <c r="DA122" s="1053"/>
      <c r="DB122" s="1053"/>
      <c r="DC122" s="1053"/>
      <c r="DD122" s="1053"/>
      <c r="DE122" s="1053"/>
      <c r="DF122" s="1054"/>
      <c r="DG122" s="951">
        <v>1016894</v>
      </c>
      <c r="DH122" s="952"/>
      <c r="DI122" s="952"/>
      <c r="DJ122" s="952"/>
      <c r="DK122" s="952"/>
      <c r="DL122" s="952">
        <v>1599085</v>
      </c>
      <c r="DM122" s="952"/>
      <c r="DN122" s="952"/>
      <c r="DO122" s="952"/>
      <c r="DP122" s="952"/>
      <c r="DQ122" s="952">
        <v>1686655</v>
      </c>
      <c r="DR122" s="952"/>
      <c r="DS122" s="952"/>
      <c r="DT122" s="952"/>
      <c r="DU122" s="952"/>
      <c r="DV122" s="953">
        <v>1</v>
      </c>
      <c r="DW122" s="953"/>
      <c r="DX122" s="953"/>
      <c r="DY122" s="953"/>
      <c r="DZ122" s="954"/>
    </row>
    <row r="123" spans="1:130" s="226" customFormat="1" ht="26.25" customHeight="1">
      <c r="A123" s="1091"/>
      <c r="B123" s="978"/>
      <c r="C123" s="948" t="s">
        <v>465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458</v>
      </c>
      <c r="AB123" s="991"/>
      <c r="AC123" s="991"/>
      <c r="AD123" s="991"/>
      <c r="AE123" s="992"/>
      <c r="AF123" s="993" t="s">
        <v>128</v>
      </c>
      <c r="AG123" s="991"/>
      <c r="AH123" s="991"/>
      <c r="AI123" s="991"/>
      <c r="AJ123" s="992"/>
      <c r="AK123" s="993" t="s">
        <v>458</v>
      </c>
      <c r="AL123" s="991"/>
      <c r="AM123" s="991"/>
      <c r="AN123" s="991"/>
      <c r="AO123" s="992"/>
      <c r="AP123" s="994" t="s">
        <v>457</v>
      </c>
      <c r="AQ123" s="995"/>
      <c r="AR123" s="995"/>
      <c r="AS123" s="995"/>
      <c r="AT123" s="996"/>
      <c r="AU123" s="1027"/>
      <c r="AV123" s="1028"/>
      <c r="AW123" s="1028"/>
      <c r="AX123" s="1028"/>
      <c r="AY123" s="1028"/>
      <c r="AZ123" s="257" t="s">
        <v>178</v>
      </c>
      <c r="BA123" s="257"/>
      <c r="BB123" s="257"/>
      <c r="BC123" s="257"/>
      <c r="BD123" s="257"/>
      <c r="BE123" s="257"/>
      <c r="BF123" s="257"/>
      <c r="BG123" s="257"/>
      <c r="BH123" s="257"/>
      <c r="BI123" s="257"/>
      <c r="BJ123" s="257"/>
      <c r="BK123" s="257"/>
      <c r="BL123" s="257"/>
      <c r="BM123" s="257"/>
      <c r="BN123" s="257"/>
      <c r="BO123" s="1007" t="s">
        <v>483</v>
      </c>
      <c r="BP123" s="1038"/>
      <c r="BQ123" s="1097">
        <v>313773872</v>
      </c>
      <c r="BR123" s="1098"/>
      <c r="BS123" s="1098"/>
      <c r="BT123" s="1098"/>
      <c r="BU123" s="1098"/>
      <c r="BV123" s="1098">
        <v>345715627</v>
      </c>
      <c r="BW123" s="1098"/>
      <c r="BX123" s="1098"/>
      <c r="BY123" s="1098"/>
      <c r="BZ123" s="1098"/>
      <c r="CA123" s="1098">
        <v>377979725</v>
      </c>
      <c r="CB123" s="1098"/>
      <c r="CC123" s="1098"/>
      <c r="CD123" s="1098"/>
      <c r="CE123" s="1098"/>
      <c r="CF123" s="1031"/>
      <c r="CG123" s="1032"/>
      <c r="CH123" s="1032"/>
      <c r="CI123" s="1032"/>
      <c r="CJ123" s="1033"/>
      <c r="CK123" s="1042"/>
      <c r="CL123" s="1043"/>
      <c r="CM123" s="1043"/>
      <c r="CN123" s="1043"/>
      <c r="CO123" s="1044"/>
      <c r="CP123" s="1052" t="s">
        <v>484</v>
      </c>
      <c r="CQ123" s="1053"/>
      <c r="CR123" s="1053"/>
      <c r="CS123" s="1053"/>
      <c r="CT123" s="1053"/>
      <c r="CU123" s="1053"/>
      <c r="CV123" s="1053"/>
      <c r="CW123" s="1053"/>
      <c r="CX123" s="1053"/>
      <c r="CY123" s="1053"/>
      <c r="CZ123" s="1053"/>
      <c r="DA123" s="1053"/>
      <c r="DB123" s="1053"/>
      <c r="DC123" s="1053"/>
      <c r="DD123" s="1053"/>
      <c r="DE123" s="1053"/>
      <c r="DF123" s="1054"/>
      <c r="DG123" s="990">
        <v>1624973</v>
      </c>
      <c r="DH123" s="991"/>
      <c r="DI123" s="991"/>
      <c r="DJ123" s="991"/>
      <c r="DK123" s="992"/>
      <c r="DL123" s="993">
        <v>1498184</v>
      </c>
      <c r="DM123" s="991"/>
      <c r="DN123" s="991"/>
      <c r="DO123" s="991"/>
      <c r="DP123" s="992"/>
      <c r="DQ123" s="993">
        <v>1284869</v>
      </c>
      <c r="DR123" s="991"/>
      <c r="DS123" s="991"/>
      <c r="DT123" s="991"/>
      <c r="DU123" s="992"/>
      <c r="DV123" s="994">
        <v>0.8</v>
      </c>
      <c r="DW123" s="995"/>
      <c r="DX123" s="995"/>
      <c r="DY123" s="995"/>
      <c r="DZ123" s="996"/>
    </row>
    <row r="124" spans="1:130" s="226" customFormat="1" ht="26.25" customHeight="1" thickBot="1">
      <c r="A124" s="1091"/>
      <c r="B124" s="978"/>
      <c r="C124" s="948" t="s">
        <v>468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457</v>
      </c>
      <c r="AB124" s="991"/>
      <c r="AC124" s="991"/>
      <c r="AD124" s="991"/>
      <c r="AE124" s="992"/>
      <c r="AF124" s="993" t="s">
        <v>458</v>
      </c>
      <c r="AG124" s="991"/>
      <c r="AH124" s="991"/>
      <c r="AI124" s="991"/>
      <c r="AJ124" s="992"/>
      <c r="AK124" s="993" t="s">
        <v>458</v>
      </c>
      <c r="AL124" s="991"/>
      <c r="AM124" s="991"/>
      <c r="AN124" s="991"/>
      <c r="AO124" s="992"/>
      <c r="AP124" s="994" t="s">
        <v>464</v>
      </c>
      <c r="AQ124" s="995"/>
      <c r="AR124" s="995"/>
      <c r="AS124" s="995"/>
      <c r="AT124" s="996"/>
      <c r="AU124" s="1093" t="s">
        <v>485</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125.5</v>
      </c>
      <c r="BR124" s="1060"/>
      <c r="BS124" s="1060"/>
      <c r="BT124" s="1060"/>
      <c r="BU124" s="1060"/>
      <c r="BV124" s="1060">
        <v>124</v>
      </c>
      <c r="BW124" s="1060"/>
      <c r="BX124" s="1060"/>
      <c r="BY124" s="1060"/>
      <c r="BZ124" s="1060"/>
      <c r="CA124" s="1060">
        <v>127.8</v>
      </c>
      <c r="CB124" s="1060"/>
      <c r="CC124" s="1060"/>
      <c r="CD124" s="1060"/>
      <c r="CE124" s="1060"/>
      <c r="CF124" s="1061"/>
      <c r="CG124" s="1062"/>
      <c r="CH124" s="1062"/>
      <c r="CI124" s="1062"/>
      <c r="CJ124" s="1063"/>
      <c r="CK124" s="1045"/>
      <c r="CL124" s="1045"/>
      <c r="CM124" s="1045"/>
      <c r="CN124" s="1045"/>
      <c r="CO124" s="1046"/>
      <c r="CP124" s="1052" t="s">
        <v>486</v>
      </c>
      <c r="CQ124" s="1053"/>
      <c r="CR124" s="1053"/>
      <c r="CS124" s="1053"/>
      <c r="CT124" s="1053"/>
      <c r="CU124" s="1053"/>
      <c r="CV124" s="1053"/>
      <c r="CW124" s="1053"/>
      <c r="CX124" s="1053"/>
      <c r="CY124" s="1053"/>
      <c r="CZ124" s="1053"/>
      <c r="DA124" s="1053"/>
      <c r="DB124" s="1053"/>
      <c r="DC124" s="1053"/>
      <c r="DD124" s="1053"/>
      <c r="DE124" s="1053"/>
      <c r="DF124" s="1054"/>
      <c r="DG124" s="1037">
        <v>1749159</v>
      </c>
      <c r="DH124" s="1016"/>
      <c r="DI124" s="1016"/>
      <c r="DJ124" s="1016"/>
      <c r="DK124" s="1017"/>
      <c r="DL124" s="1015">
        <v>1626890</v>
      </c>
      <c r="DM124" s="1016"/>
      <c r="DN124" s="1016"/>
      <c r="DO124" s="1016"/>
      <c r="DP124" s="1017"/>
      <c r="DQ124" s="1015">
        <v>1431710</v>
      </c>
      <c r="DR124" s="1016"/>
      <c r="DS124" s="1016"/>
      <c r="DT124" s="1016"/>
      <c r="DU124" s="1017"/>
      <c r="DV124" s="1018">
        <v>0.8</v>
      </c>
      <c r="DW124" s="1019"/>
      <c r="DX124" s="1019"/>
      <c r="DY124" s="1019"/>
      <c r="DZ124" s="1020"/>
    </row>
    <row r="125" spans="1:130" s="226" customFormat="1" ht="26.25" customHeight="1">
      <c r="A125" s="1091"/>
      <c r="B125" s="978"/>
      <c r="C125" s="948" t="s">
        <v>471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464</v>
      </c>
      <c r="AB125" s="991"/>
      <c r="AC125" s="991"/>
      <c r="AD125" s="991"/>
      <c r="AE125" s="992"/>
      <c r="AF125" s="993" t="s">
        <v>464</v>
      </c>
      <c r="AG125" s="991"/>
      <c r="AH125" s="991"/>
      <c r="AI125" s="991"/>
      <c r="AJ125" s="992"/>
      <c r="AK125" s="993" t="s">
        <v>128</v>
      </c>
      <c r="AL125" s="991"/>
      <c r="AM125" s="991"/>
      <c r="AN125" s="991"/>
      <c r="AO125" s="992"/>
      <c r="AP125" s="994" t="s">
        <v>128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487</v>
      </c>
      <c r="CL125" s="1040"/>
      <c r="CM125" s="1040"/>
      <c r="CN125" s="1040"/>
      <c r="CO125" s="1041"/>
      <c r="CP125" s="972" t="s">
        <v>488</v>
      </c>
      <c r="CQ125" s="921"/>
      <c r="CR125" s="921"/>
      <c r="CS125" s="921"/>
      <c r="CT125" s="921"/>
      <c r="CU125" s="921"/>
      <c r="CV125" s="921"/>
      <c r="CW125" s="921"/>
      <c r="CX125" s="921"/>
      <c r="CY125" s="921"/>
      <c r="CZ125" s="921"/>
      <c r="DA125" s="921"/>
      <c r="DB125" s="921"/>
      <c r="DC125" s="921"/>
      <c r="DD125" s="921"/>
      <c r="DE125" s="921"/>
      <c r="DF125" s="922"/>
      <c r="DG125" s="958" t="s">
        <v>458</v>
      </c>
      <c r="DH125" s="959"/>
      <c r="DI125" s="959"/>
      <c r="DJ125" s="959"/>
      <c r="DK125" s="959"/>
      <c r="DL125" s="959" t="s">
        <v>453</v>
      </c>
      <c r="DM125" s="959"/>
      <c r="DN125" s="959"/>
      <c r="DO125" s="959"/>
      <c r="DP125" s="959"/>
      <c r="DQ125" s="959" t="s">
        <v>453</v>
      </c>
      <c r="DR125" s="959"/>
      <c r="DS125" s="959"/>
      <c r="DT125" s="959"/>
      <c r="DU125" s="959"/>
      <c r="DV125" s="960" t="s">
        <v>464</v>
      </c>
      <c r="DW125" s="960"/>
      <c r="DX125" s="960"/>
      <c r="DY125" s="960"/>
      <c r="DZ125" s="961"/>
    </row>
    <row r="126" spans="1:130" s="226" customFormat="1" ht="26.25" customHeight="1" thickBot="1">
      <c r="A126" s="1091"/>
      <c r="B126" s="978"/>
      <c r="C126" s="948" t="s">
        <v>473</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143081</v>
      </c>
      <c r="AB126" s="991"/>
      <c r="AC126" s="991"/>
      <c r="AD126" s="991"/>
      <c r="AE126" s="992"/>
      <c r="AF126" s="993">
        <v>138260</v>
      </c>
      <c r="AG126" s="991"/>
      <c r="AH126" s="991"/>
      <c r="AI126" s="991"/>
      <c r="AJ126" s="992"/>
      <c r="AK126" s="993">
        <v>8299</v>
      </c>
      <c r="AL126" s="991"/>
      <c r="AM126" s="991"/>
      <c r="AN126" s="991"/>
      <c r="AO126" s="992"/>
      <c r="AP126" s="994">
        <v>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489</v>
      </c>
      <c r="CQ126" s="982"/>
      <c r="CR126" s="982"/>
      <c r="CS126" s="982"/>
      <c r="CT126" s="982"/>
      <c r="CU126" s="982"/>
      <c r="CV126" s="982"/>
      <c r="CW126" s="982"/>
      <c r="CX126" s="982"/>
      <c r="CY126" s="982"/>
      <c r="CZ126" s="982"/>
      <c r="DA126" s="982"/>
      <c r="DB126" s="982"/>
      <c r="DC126" s="982"/>
      <c r="DD126" s="982"/>
      <c r="DE126" s="982"/>
      <c r="DF126" s="983"/>
      <c r="DG126" s="951" t="s">
        <v>457</v>
      </c>
      <c r="DH126" s="952"/>
      <c r="DI126" s="952"/>
      <c r="DJ126" s="952"/>
      <c r="DK126" s="952"/>
      <c r="DL126" s="952" t="s">
        <v>128</v>
      </c>
      <c r="DM126" s="952"/>
      <c r="DN126" s="952"/>
      <c r="DO126" s="952"/>
      <c r="DP126" s="952"/>
      <c r="DQ126" s="952" t="s">
        <v>464</v>
      </c>
      <c r="DR126" s="952"/>
      <c r="DS126" s="952"/>
      <c r="DT126" s="952"/>
      <c r="DU126" s="952"/>
      <c r="DV126" s="953" t="s">
        <v>464</v>
      </c>
      <c r="DW126" s="953"/>
      <c r="DX126" s="953"/>
      <c r="DY126" s="953"/>
      <c r="DZ126" s="954"/>
    </row>
    <row r="127" spans="1:130" s="226" customFormat="1" ht="26.25" customHeight="1">
      <c r="A127" s="1092"/>
      <c r="B127" s="980"/>
      <c r="C127" s="1034" t="s">
        <v>490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1218</v>
      </c>
      <c r="AB127" s="991"/>
      <c r="AC127" s="991"/>
      <c r="AD127" s="991"/>
      <c r="AE127" s="992"/>
      <c r="AF127" s="993">
        <v>1001</v>
      </c>
      <c r="AG127" s="991"/>
      <c r="AH127" s="991"/>
      <c r="AI127" s="991"/>
      <c r="AJ127" s="992"/>
      <c r="AK127" s="993">
        <v>777</v>
      </c>
      <c r="AL127" s="991"/>
      <c r="AM127" s="991"/>
      <c r="AN127" s="991"/>
      <c r="AO127" s="992"/>
      <c r="AP127" s="994">
        <v>0</v>
      </c>
      <c r="AQ127" s="995"/>
      <c r="AR127" s="995"/>
      <c r="AS127" s="995"/>
      <c r="AT127" s="996"/>
      <c r="AU127" s="262"/>
      <c r="AV127" s="262"/>
      <c r="AW127" s="262"/>
      <c r="AX127" s="1064" t="s">
        <v>491</v>
      </c>
      <c r="AY127" s="1065"/>
      <c r="AZ127" s="1065"/>
      <c r="BA127" s="1065"/>
      <c r="BB127" s="1065"/>
      <c r="BC127" s="1065"/>
      <c r="BD127" s="1065"/>
      <c r="BE127" s="1066"/>
      <c r="BF127" s="1067" t="s">
        <v>492</v>
      </c>
      <c r="BG127" s="1065"/>
      <c r="BH127" s="1065"/>
      <c r="BI127" s="1065"/>
      <c r="BJ127" s="1065"/>
      <c r="BK127" s="1065"/>
      <c r="BL127" s="1066"/>
      <c r="BM127" s="1067" t="s">
        <v>493</v>
      </c>
      <c r="BN127" s="1065"/>
      <c r="BO127" s="1065"/>
      <c r="BP127" s="1065"/>
      <c r="BQ127" s="1065"/>
      <c r="BR127" s="1065"/>
      <c r="BS127" s="1066"/>
      <c r="BT127" s="1067" t="s">
        <v>494</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495</v>
      </c>
      <c r="CQ127" s="982"/>
      <c r="CR127" s="982"/>
      <c r="CS127" s="982"/>
      <c r="CT127" s="982"/>
      <c r="CU127" s="982"/>
      <c r="CV127" s="982"/>
      <c r="CW127" s="982"/>
      <c r="CX127" s="982"/>
      <c r="CY127" s="982"/>
      <c r="CZ127" s="982"/>
      <c r="DA127" s="982"/>
      <c r="DB127" s="982"/>
      <c r="DC127" s="982"/>
      <c r="DD127" s="982"/>
      <c r="DE127" s="982"/>
      <c r="DF127" s="983"/>
      <c r="DG127" s="951" t="s">
        <v>128</v>
      </c>
      <c r="DH127" s="952"/>
      <c r="DI127" s="952"/>
      <c r="DJ127" s="952"/>
      <c r="DK127" s="952"/>
      <c r="DL127" s="952" t="s">
        <v>458</v>
      </c>
      <c r="DM127" s="952"/>
      <c r="DN127" s="952"/>
      <c r="DO127" s="952"/>
      <c r="DP127" s="952"/>
      <c r="DQ127" s="952" t="s">
        <v>458</v>
      </c>
      <c r="DR127" s="952"/>
      <c r="DS127" s="952"/>
      <c r="DT127" s="952"/>
      <c r="DU127" s="952"/>
      <c r="DV127" s="953" t="s">
        <v>442</v>
      </c>
      <c r="DW127" s="953"/>
      <c r="DX127" s="953"/>
      <c r="DY127" s="953"/>
      <c r="DZ127" s="954"/>
    </row>
    <row r="128" spans="1:130" s="226" customFormat="1" ht="26.25" customHeight="1" thickBot="1">
      <c r="A128" s="1075" t="s">
        <v>496</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497</v>
      </c>
      <c r="X128" s="1077"/>
      <c r="Y128" s="1077"/>
      <c r="Z128" s="1078"/>
      <c r="AA128" s="1079">
        <v>6477041</v>
      </c>
      <c r="AB128" s="1080"/>
      <c r="AC128" s="1080"/>
      <c r="AD128" s="1080"/>
      <c r="AE128" s="1081"/>
      <c r="AF128" s="1082">
        <v>6583561</v>
      </c>
      <c r="AG128" s="1080"/>
      <c r="AH128" s="1080"/>
      <c r="AI128" s="1080"/>
      <c r="AJ128" s="1081"/>
      <c r="AK128" s="1082">
        <v>5867834</v>
      </c>
      <c r="AL128" s="1080"/>
      <c r="AM128" s="1080"/>
      <c r="AN128" s="1080"/>
      <c r="AO128" s="1081"/>
      <c r="AP128" s="1083"/>
      <c r="AQ128" s="1084"/>
      <c r="AR128" s="1084"/>
      <c r="AS128" s="1084"/>
      <c r="AT128" s="1085"/>
      <c r="AU128" s="262"/>
      <c r="AV128" s="262"/>
      <c r="AW128" s="262"/>
      <c r="AX128" s="920" t="s">
        <v>498</v>
      </c>
      <c r="AY128" s="921"/>
      <c r="AZ128" s="921"/>
      <c r="BA128" s="921"/>
      <c r="BB128" s="921"/>
      <c r="BC128" s="921"/>
      <c r="BD128" s="921"/>
      <c r="BE128" s="922"/>
      <c r="BF128" s="1086" t="s">
        <v>453</v>
      </c>
      <c r="BG128" s="1087"/>
      <c r="BH128" s="1087"/>
      <c r="BI128" s="1087"/>
      <c r="BJ128" s="1087"/>
      <c r="BK128" s="1087"/>
      <c r="BL128" s="1088"/>
      <c r="BM128" s="1086">
        <v>11.25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499</v>
      </c>
      <c r="CQ128" s="1069"/>
      <c r="CR128" s="1069"/>
      <c r="CS128" s="1069"/>
      <c r="CT128" s="1069"/>
      <c r="CU128" s="1069"/>
      <c r="CV128" s="1069"/>
      <c r="CW128" s="1069"/>
      <c r="CX128" s="1069"/>
      <c r="CY128" s="1069"/>
      <c r="CZ128" s="1069"/>
      <c r="DA128" s="1069"/>
      <c r="DB128" s="1069"/>
      <c r="DC128" s="1069"/>
      <c r="DD128" s="1069"/>
      <c r="DE128" s="1069"/>
      <c r="DF128" s="1070"/>
      <c r="DG128" s="1071" t="s">
        <v>464</v>
      </c>
      <c r="DH128" s="1072"/>
      <c r="DI128" s="1072"/>
      <c r="DJ128" s="1072"/>
      <c r="DK128" s="1072"/>
      <c r="DL128" s="1072" t="s">
        <v>457</v>
      </c>
      <c r="DM128" s="1072"/>
      <c r="DN128" s="1072"/>
      <c r="DO128" s="1072"/>
      <c r="DP128" s="1072"/>
      <c r="DQ128" s="1072" t="s">
        <v>464</v>
      </c>
      <c r="DR128" s="1072"/>
      <c r="DS128" s="1072"/>
      <c r="DT128" s="1072"/>
      <c r="DU128" s="1072"/>
      <c r="DV128" s="1073" t="s">
        <v>457</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500</v>
      </c>
      <c r="X129" s="1106"/>
      <c r="Y129" s="1106"/>
      <c r="Z129" s="1107"/>
      <c r="AA129" s="990">
        <v>159090833</v>
      </c>
      <c r="AB129" s="991"/>
      <c r="AC129" s="991"/>
      <c r="AD129" s="991"/>
      <c r="AE129" s="992"/>
      <c r="AF129" s="993">
        <v>161218179</v>
      </c>
      <c r="AG129" s="991"/>
      <c r="AH129" s="991"/>
      <c r="AI129" s="991"/>
      <c r="AJ129" s="992"/>
      <c r="AK129" s="993">
        <v>189204712</v>
      </c>
      <c r="AL129" s="991"/>
      <c r="AM129" s="991"/>
      <c r="AN129" s="991"/>
      <c r="AO129" s="992"/>
      <c r="AP129" s="1108"/>
      <c r="AQ129" s="1109"/>
      <c r="AR129" s="1109"/>
      <c r="AS129" s="1109"/>
      <c r="AT129" s="1110"/>
      <c r="AU129" s="264"/>
      <c r="AV129" s="264"/>
      <c r="AW129" s="264"/>
      <c r="AX129" s="1099" t="s">
        <v>501</v>
      </c>
      <c r="AY129" s="982"/>
      <c r="AZ129" s="982"/>
      <c r="BA129" s="982"/>
      <c r="BB129" s="982"/>
      <c r="BC129" s="982"/>
      <c r="BD129" s="982"/>
      <c r="BE129" s="983"/>
      <c r="BF129" s="1100" t="s">
        <v>452</v>
      </c>
      <c r="BG129" s="1101"/>
      <c r="BH129" s="1101"/>
      <c r="BI129" s="1101"/>
      <c r="BJ129" s="1101"/>
      <c r="BK129" s="1101"/>
      <c r="BL129" s="1102"/>
      <c r="BM129" s="1100">
        <v>16.25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502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503</v>
      </c>
      <c r="X130" s="1106"/>
      <c r="Y130" s="1106"/>
      <c r="Z130" s="1107"/>
      <c r="AA130" s="990">
        <v>19879884</v>
      </c>
      <c r="AB130" s="991"/>
      <c r="AC130" s="991"/>
      <c r="AD130" s="991"/>
      <c r="AE130" s="992"/>
      <c r="AF130" s="993">
        <v>20357830</v>
      </c>
      <c r="AG130" s="991"/>
      <c r="AH130" s="991"/>
      <c r="AI130" s="991"/>
      <c r="AJ130" s="992"/>
      <c r="AK130" s="993">
        <v>20425987</v>
      </c>
      <c r="AL130" s="991"/>
      <c r="AM130" s="991"/>
      <c r="AN130" s="991"/>
      <c r="AO130" s="992"/>
      <c r="AP130" s="1108"/>
      <c r="AQ130" s="1109"/>
      <c r="AR130" s="1109"/>
      <c r="AS130" s="1109"/>
      <c r="AT130" s="1110"/>
      <c r="AU130" s="264"/>
      <c r="AV130" s="264"/>
      <c r="AW130" s="264"/>
      <c r="AX130" s="1099" t="s">
        <v>504</v>
      </c>
      <c r="AY130" s="982"/>
      <c r="AZ130" s="982"/>
      <c r="BA130" s="982"/>
      <c r="BB130" s="982"/>
      <c r="BC130" s="982"/>
      <c r="BD130" s="982"/>
      <c r="BE130" s="983"/>
      <c r="BF130" s="1136">
        <v>8.8000000000000007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505</v>
      </c>
      <c r="X131" s="1144"/>
      <c r="Y131" s="1144"/>
      <c r="Z131" s="1145"/>
      <c r="AA131" s="1037">
        <v>139210949</v>
      </c>
      <c r="AB131" s="1016"/>
      <c r="AC131" s="1016"/>
      <c r="AD131" s="1016"/>
      <c r="AE131" s="1017"/>
      <c r="AF131" s="1015">
        <v>140860349</v>
      </c>
      <c r="AG131" s="1016"/>
      <c r="AH131" s="1016"/>
      <c r="AI131" s="1016"/>
      <c r="AJ131" s="1017"/>
      <c r="AK131" s="1015">
        <v>168778725</v>
      </c>
      <c r="AL131" s="1016"/>
      <c r="AM131" s="1016"/>
      <c r="AN131" s="1016"/>
      <c r="AO131" s="1017"/>
      <c r="AP131" s="1146"/>
      <c r="AQ131" s="1147"/>
      <c r="AR131" s="1147"/>
      <c r="AS131" s="1147"/>
      <c r="AT131" s="1148"/>
      <c r="AU131" s="264"/>
      <c r="AV131" s="264"/>
      <c r="AW131" s="264"/>
      <c r="AX131" s="1118" t="s">
        <v>506</v>
      </c>
      <c r="AY131" s="1069"/>
      <c r="AZ131" s="1069"/>
      <c r="BA131" s="1069"/>
      <c r="BB131" s="1069"/>
      <c r="BC131" s="1069"/>
      <c r="BD131" s="1069"/>
      <c r="BE131" s="1070"/>
      <c r="BF131" s="1119">
        <v>127.8</v>
      </c>
      <c r="BG131" s="1120"/>
      <c r="BH131" s="1120"/>
      <c r="BI131" s="1120"/>
      <c r="BJ131" s="1120"/>
      <c r="BK131" s="1120"/>
      <c r="BL131" s="1121"/>
      <c r="BM131" s="1119">
        <v>400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507</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508</v>
      </c>
      <c r="W132" s="1129"/>
      <c r="X132" s="1129"/>
      <c r="Y132" s="1129"/>
      <c r="Z132" s="1130"/>
      <c r="AA132" s="1131">
        <v>9.5923324250000004</v>
      </c>
      <c r="AB132" s="1132"/>
      <c r="AC132" s="1132"/>
      <c r="AD132" s="1132"/>
      <c r="AE132" s="1133"/>
      <c r="AF132" s="1134">
        <v>9.1602371369999993</v>
      </c>
      <c r="AG132" s="1132"/>
      <c r="AH132" s="1132"/>
      <c r="AI132" s="1132"/>
      <c r="AJ132" s="1133"/>
      <c r="AK132" s="1134">
        <v>7.7046354150000003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509</v>
      </c>
      <c r="W133" s="1112"/>
      <c r="X133" s="1112"/>
      <c r="Y133" s="1112"/>
      <c r="Z133" s="1113"/>
      <c r="AA133" s="1114">
        <v>9.6</v>
      </c>
      <c r="AB133" s="1115"/>
      <c r="AC133" s="1115"/>
      <c r="AD133" s="1115"/>
      <c r="AE133" s="1116"/>
      <c r="AF133" s="1114">
        <v>9.3000000000000007</v>
      </c>
      <c r="AG133" s="1115"/>
      <c r="AH133" s="1115"/>
      <c r="AI133" s="1115"/>
      <c r="AJ133" s="1116"/>
      <c r="AK133" s="1114">
        <v>8.8000000000000007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b+hmjoPuf6FJITXRBgvJWD5VhemY2BNIty3SygTU3FxMZixkWI43nK9eLsbLxTCoi/YoQF1nGxjozxYGl2tVQ==" saltValue="ucxLaksywquW3Kmi8nae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1" zoomScale="85" zoomScaleNormal="85" zoomScaleSheetLayoutView="85" workbookViewId="0">
      <selection activeCell="AM12" sqref="AM12:AT12"/>
    </sheetView>
  </sheetViews>
  <sheetFormatPr defaultColWidth="0" defaultRowHeight="13.5" customHeight="1" zeroHeight="1"/>
  <cols>
    <col min="1" max="120" width="2.77734375" style="271" customWidth="1"/>
    <col min="121" max="121" width="0" style="270" hidden="1" customWidth="1"/>
    <col min="122" max="16384" width="9" style="270" hidden="1"/>
  </cols>
  <sheetData>
    <row r="1" spans="1:120" ht="13.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70"/>
    </row>
    <row r="17" spans="119:120" ht="13.2">
      <c r="DP17" s="270"/>
    </row>
    <row r="18" spans="119:120" ht="13.2"/>
    <row r="19" spans="119:120" ht="13.2"/>
    <row r="20" spans="119:120" ht="13.2">
      <c r="DO20" s="270"/>
      <c r="DP20" s="270"/>
    </row>
    <row r="21" spans="119:120" ht="13.2">
      <c r="DP21" s="270"/>
    </row>
    <row r="22" spans="119:120" ht="13.2"/>
    <row r="23" spans="119:120" ht="13.2">
      <c r="DO23" s="270"/>
      <c r="DP23" s="270"/>
    </row>
    <row r="24" spans="119:120" ht="13.2">
      <c r="DP24" s="270"/>
    </row>
    <row r="25" spans="119:120" ht="13.2">
      <c r="DP25" s="270"/>
    </row>
    <row r="26" spans="119:120" ht="13.2">
      <c r="DO26" s="270"/>
      <c r="DP26" s="270"/>
    </row>
    <row r="27" spans="119:120" ht="13.2"/>
    <row r="28" spans="119:120" ht="13.2">
      <c r="DO28" s="270"/>
      <c r="DP28" s="270"/>
    </row>
    <row r="29" spans="119:120" ht="13.2">
      <c r="DP29" s="270"/>
    </row>
    <row r="30" spans="119:120" ht="13.2"/>
    <row r="31" spans="119:120" ht="13.2">
      <c r="DO31" s="270"/>
      <c r="DP31" s="270"/>
    </row>
    <row r="32" spans="119:120" ht="13.2"/>
    <row r="33" spans="98:120" ht="13.2">
      <c r="DO33" s="270"/>
      <c r="DP33" s="270"/>
    </row>
    <row r="34" spans="98:120" ht="13.2">
      <c r="DM34" s="270"/>
    </row>
    <row r="35" spans="98:120" ht="13.2">
      <c r="CT35" s="270"/>
      <c r="CU35" s="270"/>
      <c r="CV35" s="270"/>
      <c r="CY35" s="270"/>
      <c r="CZ35" s="270"/>
      <c r="DA35" s="270"/>
      <c r="DD35" s="270"/>
      <c r="DE35" s="270"/>
      <c r="DF35" s="270"/>
      <c r="DI35" s="270"/>
      <c r="DJ35" s="270"/>
      <c r="DK35" s="270"/>
      <c r="DM35" s="270"/>
      <c r="DN35" s="270"/>
      <c r="DO35" s="270"/>
      <c r="DP35" s="270"/>
    </row>
    <row r="36" spans="98:120" ht="13.2"/>
    <row r="37" spans="98:120" ht="13.2">
      <c r="CW37" s="270"/>
      <c r="DB37" s="270"/>
      <c r="DG37" s="270"/>
      <c r="DL37" s="270"/>
      <c r="DP37" s="270"/>
    </row>
    <row r="38" spans="98:120" ht="13.2">
      <c r="CT38" s="270"/>
      <c r="CU38" s="270"/>
      <c r="CV38" s="270"/>
      <c r="CW38" s="270"/>
      <c r="CY38" s="270"/>
      <c r="CZ38" s="270"/>
      <c r="DA38" s="270"/>
      <c r="DB38" s="270"/>
      <c r="DD38" s="270"/>
      <c r="DE38" s="270"/>
      <c r="DF38" s="270"/>
      <c r="DG38" s="270"/>
      <c r="DI38" s="270"/>
      <c r="DJ38" s="270"/>
      <c r="DK38" s="270"/>
      <c r="DL38" s="270"/>
      <c r="DN38" s="270"/>
      <c r="DO38" s="270"/>
      <c r="DP38" s="27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70"/>
      <c r="DO49" s="270"/>
      <c r="DP49" s="27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70"/>
      <c r="CS63" s="270"/>
      <c r="CX63" s="270"/>
      <c r="DC63" s="270"/>
      <c r="DH63" s="270"/>
    </row>
    <row r="64" spans="22:120" ht="13.2">
      <c r="V64" s="270"/>
    </row>
    <row r="65" spans="15:120" ht="13.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c r="Q66" s="270"/>
      <c r="S66" s="270"/>
      <c r="U66" s="270"/>
      <c r="DM66" s="270"/>
    </row>
    <row r="67" spans="15:120" ht="13.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row r="69" spans="15:120" ht="13.2"/>
    <row r="70" spans="15:120" ht="13.2"/>
    <row r="71" spans="15:120" ht="13.2"/>
    <row r="72" spans="15:120" ht="13.2">
      <c r="DP72" s="270"/>
    </row>
    <row r="73" spans="15:120" ht="13.2">
      <c r="DP73" s="27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70"/>
      <c r="CX96" s="270"/>
      <c r="DC96" s="270"/>
      <c r="DH96" s="270"/>
    </row>
    <row r="97" spans="24:120" ht="13.2">
      <c r="CS97" s="270"/>
      <c r="CX97" s="270"/>
      <c r="DC97" s="270"/>
      <c r="DH97" s="270"/>
      <c r="DP97" s="271" t="s">
        <v>510</v>
      </c>
    </row>
    <row r="98" spans="24:120" ht="13.2" hidden="1">
      <c r="CS98" s="270"/>
      <c r="CX98" s="270"/>
      <c r="DC98" s="270"/>
      <c r="DH98" s="270"/>
    </row>
    <row r="99" spans="24:120" ht="13.2" hidden="1">
      <c r="CS99" s="270"/>
      <c r="CX99" s="270"/>
      <c r="DC99" s="270"/>
      <c r="DH99" s="270"/>
    </row>
    <row r="100" spans="24:120" ht="13.2"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2" hidden="1">
      <c r="CT103" s="270"/>
      <c r="CV103" s="270"/>
      <c r="CW103" s="270"/>
      <c r="CY103" s="270"/>
      <c r="DA103" s="270"/>
      <c r="DB103" s="270"/>
      <c r="DD103" s="270"/>
      <c r="DF103" s="270"/>
      <c r="DG103" s="270"/>
      <c r="DI103" s="270"/>
      <c r="DK103" s="270"/>
      <c r="DL103" s="270"/>
      <c r="DM103" s="270"/>
      <c r="DN103" s="270"/>
      <c r="DO103" s="270"/>
      <c r="DP103" s="270"/>
    </row>
    <row r="104" spans="24:120" ht="13.2" hidden="1">
      <c r="CV104" s="270"/>
      <c r="CW104" s="270"/>
      <c r="DA104" s="270"/>
      <c r="DB104" s="270"/>
      <c r="DF104" s="270"/>
      <c r="DG104" s="270"/>
      <c r="DK104" s="270"/>
      <c r="DL104" s="270"/>
      <c r="DN104" s="270"/>
      <c r="DO104" s="270"/>
      <c r="DP104" s="27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mptZ8Gvt08Q7d26BuRpYr7tN2XC81UFrC4ZwolnvBzwg6ZJi4+aRqaSgWyVFLS/7otEba4wughAKq7CzCalEkg==" saltValue="OeQMDrPOr5DfClYcNEwaDA=="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31" zoomScale="70" zoomScaleNormal="70" zoomScaleSheetLayoutView="55" workbookViewId="0">
      <selection activeCell="AM12" sqref="AM12:AT12"/>
    </sheetView>
  </sheetViews>
  <sheetFormatPr defaultColWidth="0" defaultRowHeight="13.5" customHeight="1" zeroHeight="1"/>
  <cols>
    <col min="1" max="116" width="2.6640625" style="271" customWidth="1"/>
    <col min="117" max="16384" width="9" style="270" hidden="1"/>
  </cols>
  <sheetData>
    <row r="1" spans="2:116" ht="13.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row r="3" spans="2:116" ht="13.2"/>
    <row r="4" spans="2:116" ht="13.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row r="20" spans="9:116" ht="13.2"/>
    <row r="21" spans="9:116" ht="13.2">
      <c r="DL21" s="270"/>
    </row>
    <row r="22" spans="9:116" ht="13.2">
      <c r="DI22" s="270"/>
      <c r="DJ22" s="270"/>
      <c r="DK22" s="270"/>
      <c r="DL22" s="270"/>
    </row>
    <row r="23" spans="9:116" ht="13.2">
      <c r="CY23" s="270"/>
      <c r="CZ23" s="270"/>
      <c r="DA23" s="270"/>
      <c r="DB23" s="270"/>
      <c r="DC23" s="270"/>
      <c r="DD23" s="270"/>
      <c r="DE23" s="270"/>
      <c r="DF23" s="270"/>
      <c r="DG23" s="270"/>
      <c r="DH23" s="270"/>
      <c r="DI23" s="270"/>
      <c r="DJ23" s="270"/>
      <c r="DK23" s="270"/>
      <c r="DL23" s="27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70"/>
      <c r="DA35" s="270"/>
      <c r="DB35" s="270"/>
      <c r="DC35" s="270"/>
      <c r="DD35" s="270"/>
      <c r="DE35" s="270"/>
      <c r="DF35" s="270"/>
      <c r="DG35" s="270"/>
      <c r="DH35" s="270"/>
      <c r="DI35" s="270"/>
      <c r="DJ35" s="270"/>
      <c r="DK35" s="270"/>
      <c r="DL35" s="270"/>
    </row>
    <row r="36" spans="15:116" ht="13.2"/>
    <row r="37" spans="15:116" ht="13.2">
      <c r="DL37" s="270"/>
    </row>
    <row r="38" spans="15:116" ht="13.2">
      <c r="DI38" s="270"/>
      <c r="DJ38" s="270"/>
      <c r="DK38" s="270"/>
      <c r="DL38" s="270"/>
    </row>
    <row r="39" spans="15:116" ht="13.2"/>
    <row r="40" spans="15:116" ht="13.2"/>
    <row r="41" spans="15:116" ht="13.2"/>
    <row r="42" spans="15:116" ht="13.2"/>
    <row r="43" spans="15:116" ht="13.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c r="DL44" s="270"/>
    </row>
    <row r="45" spans="15:116" ht="13.2"/>
    <row r="46" spans="15:116" ht="13.2">
      <c r="DA46" s="270"/>
      <c r="DB46" s="270"/>
      <c r="DC46" s="270"/>
      <c r="DD46" s="270"/>
      <c r="DE46" s="270"/>
      <c r="DF46" s="270"/>
      <c r="DG46" s="270"/>
      <c r="DH46" s="270"/>
      <c r="DI46" s="270"/>
      <c r="DJ46" s="270"/>
      <c r="DK46" s="270"/>
      <c r="DL46" s="270"/>
    </row>
    <row r="47" spans="15:116" ht="13.2"/>
    <row r="48" spans="15:116" ht="13.2"/>
    <row r="49" spans="104:116" ht="13.2"/>
    <row r="50" spans="104:116" ht="13.2">
      <c r="CZ50" s="270"/>
      <c r="DA50" s="270"/>
      <c r="DB50" s="270"/>
      <c r="DC50" s="270"/>
      <c r="DD50" s="270"/>
      <c r="DE50" s="270"/>
      <c r="DF50" s="270"/>
      <c r="DG50" s="270"/>
      <c r="DH50" s="270"/>
      <c r="DI50" s="270"/>
      <c r="DJ50" s="270"/>
      <c r="DK50" s="270"/>
      <c r="DL50" s="270"/>
    </row>
    <row r="51" spans="104:116" ht="13.2"/>
    <row r="52" spans="104:116" ht="13.2"/>
    <row r="53" spans="104:116" ht="13.2">
      <c r="DL53" s="27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70"/>
      <c r="DD67" s="270"/>
      <c r="DE67" s="270"/>
      <c r="DF67" s="270"/>
      <c r="DG67" s="270"/>
      <c r="DH67" s="270"/>
      <c r="DI67" s="270"/>
      <c r="DJ67" s="270"/>
      <c r="DK67" s="270"/>
      <c r="DL67" s="27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TuKpP7tVL/qajrthkAGaJoN4e6Y+vNZTbTuOdNsC5Y/GFicEATKSb1hjDaJ7LwNnYGSZklLnH8Rfw6GaocHog==" saltValue="6Vmidb4tTbT7vQdeS2acn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2" workbookViewId="0">
      <selection activeCell="AK12" sqref="AK12:AT12"/>
    </sheetView>
  </sheetViews>
  <sheetFormatPr defaultColWidth="0" defaultRowHeight="13.5" customHeight="1" zeroHeight="1"/>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c r="AS1" s="273"/>
      <c r="AT1" s="273"/>
    </row>
    <row r="2" spans="1:46" ht="13.2">
      <c r="AS2" s="273"/>
      <c r="AT2" s="273"/>
    </row>
    <row r="3" spans="1:46" ht="13.2">
      <c r="AS3" s="273"/>
      <c r="AT3" s="273"/>
    </row>
    <row r="4" spans="1:46" ht="13.2">
      <c r="AS4" s="273"/>
      <c r="AT4" s="273"/>
    </row>
    <row r="5" spans="1:46" ht="16.2">
      <c r="A5" s="274" t="s">
        <v>511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512</v>
      </c>
      <c r="AL6" s="278"/>
      <c r="AM6" s="278"/>
      <c r="AN6" s="278"/>
      <c r="AO6" s="273"/>
      <c r="AP6" s="273"/>
      <c r="AQ6" s="273"/>
      <c r="AR6" s="273"/>
    </row>
    <row r="7" spans="1:46" ht="13.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513</v>
      </c>
      <c r="AP7" s="283"/>
      <c r="AQ7" s="284" t="s">
        <v>514</v>
      </c>
      <c r="AR7" s="285"/>
    </row>
    <row r="8" spans="1:46" ht="13.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515</v>
      </c>
      <c r="AQ8" s="290" t="s">
        <v>516</v>
      </c>
      <c r="AR8" s="291" t="s">
        <v>517</v>
      </c>
    </row>
    <row r="9" spans="1:46" ht="13.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518</v>
      </c>
      <c r="AL9" s="1155"/>
      <c r="AM9" s="1155"/>
      <c r="AN9" s="1156"/>
      <c r="AO9" s="292">
        <v>79628319</v>
      </c>
      <c r="AP9" s="292">
        <v>108439</v>
      </c>
      <c r="AQ9" s="293">
        <v>103239</v>
      </c>
      <c r="AR9" s="294">
        <v>5</v>
      </c>
    </row>
    <row r="10" spans="1:46" ht="13.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519</v>
      </c>
      <c r="AL10" s="1155"/>
      <c r="AM10" s="1155"/>
      <c r="AN10" s="1156"/>
      <c r="AO10" s="295">
        <v>3433925</v>
      </c>
      <c r="AP10" s="295">
        <v>4676</v>
      </c>
      <c r="AQ10" s="296">
        <v>1489</v>
      </c>
      <c r="AR10" s="297">
        <v>214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520</v>
      </c>
      <c r="AL11" s="1155"/>
      <c r="AM11" s="1155"/>
      <c r="AN11" s="1156"/>
      <c r="AO11" s="295">
        <v>37929</v>
      </c>
      <c r="AP11" s="295">
        <v>52</v>
      </c>
      <c r="AQ11" s="296">
        <v>133</v>
      </c>
      <c r="AR11" s="297">
        <v>-60.9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521</v>
      </c>
      <c r="AL12" s="1155"/>
      <c r="AM12" s="1155"/>
      <c r="AN12" s="1156"/>
      <c r="AO12" s="295">
        <v>285199</v>
      </c>
      <c r="AP12" s="295">
        <v>388</v>
      </c>
      <c r="AQ12" s="296">
        <v>1246</v>
      </c>
      <c r="AR12" s="297">
        <v>-68.900000000000006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522</v>
      </c>
      <c r="AL13" s="1155"/>
      <c r="AM13" s="1155"/>
      <c r="AN13" s="1156"/>
      <c r="AO13" s="295" t="s">
        <v>523</v>
      </c>
      <c r="AP13" s="295" t="s">
        <v>523</v>
      </c>
      <c r="AQ13" s="296">
        <v>5</v>
      </c>
      <c r="AR13" s="297" t="s">
        <v>523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524</v>
      </c>
      <c r="AL14" s="1155"/>
      <c r="AM14" s="1155"/>
      <c r="AN14" s="1156"/>
      <c r="AO14" s="295">
        <v>1537638</v>
      </c>
      <c r="AP14" s="295">
        <v>2094</v>
      </c>
      <c r="AQ14" s="296">
        <v>1915</v>
      </c>
      <c r="AR14" s="297">
        <v>9.3000000000000007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525</v>
      </c>
      <c r="AL15" s="1155"/>
      <c r="AM15" s="1155"/>
      <c r="AN15" s="1156"/>
      <c r="AO15" s="295">
        <v>190139</v>
      </c>
      <c r="AP15" s="295">
        <v>259</v>
      </c>
      <c r="AQ15" s="296">
        <v>1191</v>
      </c>
      <c r="AR15" s="297">
        <v>-78.3</v>
      </c>
    </row>
    <row r="16" spans="1:46" ht="13.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526</v>
      </c>
      <c r="AL16" s="1158"/>
      <c r="AM16" s="1158"/>
      <c r="AN16" s="1159"/>
      <c r="AO16" s="295">
        <v>-6581242</v>
      </c>
      <c r="AP16" s="295">
        <v>-8962</v>
      </c>
      <c r="AQ16" s="296">
        <v>-8217</v>
      </c>
      <c r="AR16" s="297">
        <v>9.1</v>
      </c>
    </row>
    <row r="17" spans="1:46" ht="13.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178</v>
      </c>
      <c r="AL17" s="1158"/>
      <c r="AM17" s="1158"/>
      <c r="AN17" s="1159"/>
      <c r="AO17" s="295">
        <v>78531907</v>
      </c>
      <c r="AP17" s="295">
        <v>106946</v>
      </c>
      <c r="AQ17" s="296">
        <v>101002</v>
      </c>
      <c r="AR17" s="297">
        <v>5.9</v>
      </c>
    </row>
    <row r="18" spans="1:46" ht="13.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527</v>
      </c>
      <c r="AL19" s="273"/>
      <c r="AM19" s="273"/>
      <c r="AN19" s="273"/>
      <c r="AO19" s="273"/>
      <c r="AP19" s="273"/>
      <c r="AQ19" s="273"/>
      <c r="AR19" s="273"/>
    </row>
    <row r="20" spans="1:46" ht="13.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528</v>
      </c>
      <c r="AP20" s="303" t="s">
        <v>529</v>
      </c>
      <c r="AQ20" s="304" t="s">
        <v>530</v>
      </c>
      <c r="AR20" s="305"/>
    </row>
    <row r="21" spans="1:46" s="311" customFormat="1" ht="13.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531</v>
      </c>
      <c r="AL21" s="1150"/>
      <c r="AM21" s="1150"/>
      <c r="AN21" s="1151"/>
      <c r="AO21" s="307">
        <v>11.45</v>
      </c>
      <c r="AP21" s="308">
        <v>10.73</v>
      </c>
      <c r="AQ21" s="309">
        <v>0.72</v>
      </c>
      <c r="AR21" s="278"/>
      <c r="AS21" s="310"/>
      <c r="AT21" s="306"/>
    </row>
    <row r="22" spans="1:46" s="311" customFormat="1" ht="13.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532</v>
      </c>
      <c r="AL22" s="1150"/>
      <c r="AM22" s="1150"/>
      <c r="AN22" s="1151"/>
      <c r="AO22" s="312">
        <v>100.9</v>
      </c>
      <c r="AP22" s="313">
        <v>99.9</v>
      </c>
      <c r="AQ22" s="314">
        <v>1</v>
      </c>
      <c r="AR22" s="298"/>
      <c r="AS22" s="310"/>
      <c r="AT22" s="306"/>
    </row>
    <row r="23" spans="1:46" s="311" customFormat="1" ht="13.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c r="A26" s="278" t="s">
        <v>533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c r="A27" s="319" t="s">
        <v>534</v>
      </c>
      <c r="AO27" s="273"/>
      <c r="AP27" s="273"/>
      <c r="AQ27" s="273"/>
      <c r="AR27" s="273"/>
      <c r="AS27" s="273"/>
      <c r="AT27" s="273"/>
    </row>
    <row r="28" spans="1:46" ht="16.2">
      <c r="A28" s="274" t="s">
        <v>535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536</v>
      </c>
      <c r="AL29" s="278"/>
      <c r="AM29" s="278"/>
      <c r="AN29" s="278"/>
      <c r="AO29" s="273"/>
      <c r="AP29" s="273"/>
      <c r="AQ29" s="273"/>
      <c r="AR29" s="273"/>
      <c r="AS29" s="321"/>
    </row>
    <row r="30" spans="1:46" ht="13.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513</v>
      </c>
      <c r="AP30" s="283"/>
      <c r="AQ30" s="284" t="s">
        <v>514</v>
      </c>
      <c r="AR30" s="285"/>
    </row>
    <row r="31" spans="1:46" ht="13.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515</v>
      </c>
      <c r="AQ31" s="290" t="s">
        <v>516</v>
      </c>
      <c r="AR31" s="291" t="s">
        <v>517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537</v>
      </c>
      <c r="AL32" s="1166"/>
      <c r="AM32" s="1166"/>
      <c r="AN32" s="1167"/>
      <c r="AO32" s="322">
        <v>30940505</v>
      </c>
      <c r="AP32" s="322">
        <v>42135</v>
      </c>
      <c r="AQ32" s="323">
        <v>32104</v>
      </c>
      <c r="AR32" s="324">
        <v>31.2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538</v>
      </c>
      <c r="AL33" s="1166"/>
      <c r="AM33" s="1166"/>
      <c r="AN33" s="1167"/>
      <c r="AO33" s="322" t="s">
        <v>523</v>
      </c>
      <c r="AP33" s="322" t="s">
        <v>523</v>
      </c>
      <c r="AQ33" s="323">
        <v>2346</v>
      </c>
      <c r="AR33" s="324" t="s">
        <v>523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539</v>
      </c>
      <c r="AL34" s="1166"/>
      <c r="AM34" s="1166"/>
      <c r="AN34" s="1167"/>
      <c r="AO34" s="322">
        <v>1666667</v>
      </c>
      <c r="AP34" s="322">
        <v>2270</v>
      </c>
      <c r="AQ34" s="323">
        <v>20571</v>
      </c>
      <c r="AR34" s="324">
        <v>-89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540</v>
      </c>
      <c r="AL35" s="1166"/>
      <c r="AM35" s="1166"/>
      <c r="AN35" s="1167"/>
      <c r="AO35" s="322">
        <v>6418197</v>
      </c>
      <c r="AP35" s="322">
        <v>8740</v>
      </c>
      <c r="AQ35" s="323">
        <v>11957</v>
      </c>
      <c r="AR35" s="324">
        <v>-26.9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541</v>
      </c>
      <c r="AL36" s="1166"/>
      <c r="AM36" s="1166"/>
      <c r="AN36" s="1167"/>
      <c r="AO36" s="322">
        <v>49583</v>
      </c>
      <c r="AP36" s="322">
        <v>68</v>
      </c>
      <c r="AQ36" s="323">
        <v>209</v>
      </c>
      <c r="AR36" s="324">
        <v>-67.5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542</v>
      </c>
      <c r="AL37" s="1166"/>
      <c r="AM37" s="1166"/>
      <c r="AN37" s="1167"/>
      <c r="AO37" s="322">
        <v>221403</v>
      </c>
      <c r="AP37" s="322">
        <v>302</v>
      </c>
      <c r="AQ37" s="323">
        <v>1143</v>
      </c>
      <c r="AR37" s="324">
        <v>-73.599999999999994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543</v>
      </c>
      <c r="AL38" s="1169"/>
      <c r="AM38" s="1169"/>
      <c r="AN38" s="1170"/>
      <c r="AO38" s="325">
        <v>1251</v>
      </c>
      <c r="AP38" s="325">
        <v>2</v>
      </c>
      <c r="AQ38" s="326">
        <v>1</v>
      </c>
      <c r="AR38" s="314">
        <v>100</v>
      </c>
      <c r="AS38" s="321"/>
    </row>
    <row r="39" spans="1:46" ht="13.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544</v>
      </c>
      <c r="AL39" s="1169"/>
      <c r="AM39" s="1169"/>
      <c r="AN39" s="1170"/>
      <c r="AO39" s="322">
        <v>-5867834</v>
      </c>
      <c r="AP39" s="322">
        <v>-7991</v>
      </c>
      <c r="AQ39" s="323">
        <v>-17221</v>
      </c>
      <c r="AR39" s="324">
        <v>-53.6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545</v>
      </c>
      <c r="AL40" s="1166"/>
      <c r="AM40" s="1166"/>
      <c r="AN40" s="1167"/>
      <c r="AO40" s="322">
        <v>-20425987</v>
      </c>
      <c r="AP40" s="322">
        <v>-27816</v>
      </c>
      <c r="AQ40" s="323">
        <v>-34244</v>
      </c>
      <c r="AR40" s="324">
        <v>-18.8</v>
      </c>
      <c r="AS40" s="321"/>
    </row>
    <row r="41" spans="1:46" ht="13.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289</v>
      </c>
      <c r="AL41" s="1172"/>
      <c r="AM41" s="1172"/>
      <c r="AN41" s="1173"/>
      <c r="AO41" s="322">
        <v>13003785</v>
      </c>
      <c r="AP41" s="322">
        <v>17709</v>
      </c>
      <c r="AQ41" s="323">
        <v>16865</v>
      </c>
      <c r="AR41" s="324">
        <v>5</v>
      </c>
      <c r="AS41" s="321"/>
    </row>
    <row r="42" spans="1:46" ht="13.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546</v>
      </c>
      <c r="AL42" s="273"/>
      <c r="AM42" s="273"/>
      <c r="AN42" s="273"/>
      <c r="AO42" s="273"/>
      <c r="AP42" s="273"/>
      <c r="AQ42" s="298"/>
      <c r="AR42" s="298"/>
      <c r="AS42" s="321"/>
    </row>
    <row r="43" spans="1:46" ht="13.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513</v>
      </c>
      <c r="AN49" s="1162" t="s">
        <v>549</v>
      </c>
      <c r="AO49" s="1163"/>
      <c r="AP49" s="1163"/>
      <c r="AQ49" s="1163"/>
      <c r="AR49" s="1164"/>
    </row>
    <row r="50" spans="1:44" ht="13.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550</v>
      </c>
      <c r="AO50" s="339" t="s">
        <v>551</v>
      </c>
      <c r="AP50" s="340" t="s">
        <v>552</v>
      </c>
      <c r="AQ50" s="341" t="s">
        <v>553</v>
      </c>
      <c r="AR50" s="342" t="s">
        <v>554</v>
      </c>
    </row>
    <row r="51" spans="1:44" ht="13.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555</v>
      </c>
      <c r="AL51" s="335"/>
      <c r="AM51" s="343">
        <v>46155053</v>
      </c>
      <c r="AN51" s="344">
        <v>62857</v>
      </c>
      <c r="AO51" s="345">
        <v>31.3</v>
      </c>
      <c r="AP51" s="346">
        <v>50848</v>
      </c>
      <c r="AQ51" s="347">
        <v>7.9</v>
      </c>
      <c r="AR51" s="348">
        <v>23.4</v>
      </c>
    </row>
    <row r="52" spans="1:44" ht="13.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556</v>
      </c>
      <c r="AM52" s="351">
        <v>20273505</v>
      </c>
      <c r="AN52" s="352">
        <v>27610</v>
      </c>
      <c r="AO52" s="353">
        <v>22.6</v>
      </c>
      <c r="AP52" s="354">
        <v>22583</v>
      </c>
      <c r="AQ52" s="355">
        <v>-2.1</v>
      </c>
      <c r="AR52" s="356">
        <v>24.7</v>
      </c>
    </row>
    <row r="53" spans="1:44" ht="13.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557</v>
      </c>
      <c r="AL53" s="335"/>
      <c r="AM53" s="343">
        <v>43797085</v>
      </c>
      <c r="AN53" s="344">
        <v>59595</v>
      </c>
      <c r="AO53" s="345">
        <v>-5.2</v>
      </c>
      <c r="AP53" s="346">
        <v>53572</v>
      </c>
      <c r="AQ53" s="347">
        <v>5.4</v>
      </c>
      <c r="AR53" s="348">
        <v>-10.6</v>
      </c>
    </row>
    <row r="54" spans="1:44" ht="13.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556</v>
      </c>
      <c r="AM54" s="351">
        <v>19270159</v>
      </c>
      <c r="AN54" s="352">
        <v>26221</v>
      </c>
      <c r="AO54" s="353">
        <v>-5</v>
      </c>
      <c r="AP54" s="354">
        <v>25259</v>
      </c>
      <c r="AQ54" s="355">
        <v>11.8</v>
      </c>
      <c r="AR54" s="356">
        <v>-16.8</v>
      </c>
    </row>
    <row r="55" spans="1:44" ht="13.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558</v>
      </c>
      <c r="AL55" s="335"/>
      <c r="AM55" s="343">
        <v>48498664</v>
      </c>
      <c r="AN55" s="344">
        <v>65964</v>
      </c>
      <c r="AO55" s="345">
        <v>10.7</v>
      </c>
      <c r="AP55" s="346">
        <v>51898</v>
      </c>
      <c r="AQ55" s="347">
        <v>-3.1</v>
      </c>
      <c r="AR55" s="348">
        <v>13.8</v>
      </c>
    </row>
    <row r="56" spans="1:44" ht="13.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556</v>
      </c>
      <c r="AM56" s="351">
        <v>18293782</v>
      </c>
      <c r="AN56" s="352">
        <v>24882</v>
      </c>
      <c r="AO56" s="353">
        <v>-5.0999999999999996</v>
      </c>
      <c r="AP56" s="354">
        <v>25986</v>
      </c>
      <c r="AQ56" s="355">
        <v>2.9</v>
      </c>
      <c r="AR56" s="356">
        <v>-8</v>
      </c>
    </row>
    <row r="57" spans="1:44" ht="13.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559</v>
      </c>
      <c r="AL57" s="335"/>
      <c r="AM57" s="343">
        <v>35216074</v>
      </c>
      <c r="AN57" s="344">
        <v>47989</v>
      </c>
      <c r="AO57" s="345">
        <v>-27.2</v>
      </c>
      <c r="AP57" s="346">
        <v>51684</v>
      </c>
      <c r="AQ57" s="347">
        <v>-0.4</v>
      </c>
      <c r="AR57" s="348">
        <v>-26.8</v>
      </c>
    </row>
    <row r="58" spans="1:44" ht="13.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556</v>
      </c>
      <c r="AM58" s="351">
        <v>11776702</v>
      </c>
      <c r="AN58" s="352">
        <v>16048</v>
      </c>
      <c r="AO58" s="353">
        <v>-35.5</v>
      </c>
      <c r="AP58" s="354">
        <v>26671</v>
      </c>
      <c r="AQ58" s="355">
        <v>2.6</v>
      </c>
      <c r="AR58" s="356">
        <v>-38.1</v>
      </c>
    </row>
    <row r="59" spans="1:44" ht="13.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560</v>
      </c>
      <c r="AL59" s="335"/>
      <c r="AM59" s="343">
        <v>46691906</v>
      </c>
      <c r="AN59" s="344">
        <v>63585</v>
      </c>
      <c r="AO59" s="345">
        <v>32.5</v>
      </c>
      <c r="AP59" s="346">
        <v>52897</v>
      </c>
      <c r="AQ59" s="347">
        <v>2.2999999999999998</v>
      </c>
      <c r="AR59" s="348">
        <v>30.2</v>
      </c>
    </row>
    <row r="60" spans="1:44" ht="13.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556</v>
      </c>
      <c r="AM60" s="351">
        <v>13970071</v>
      </c>
      <c r="AN60" s="352">
        <v>19025</v>
      </c>
      <c r="AO60" s="353">
        <v>18.600000000000001</v>
      </c>
      <c r="AP60" s="354">
        <v>27013</v>
      </c>
      <c r="AQ60" s="355">
        <v>1.3</v>
      </c>
      <c r="AR60" s="356">
        <v>17.3</v>
      </c>
    </row>
    <row r="61" spans="1:44" ht="13.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561</v>
      </c>
      <c r="AL61" s="357"/>
      <c r="AM61" s="358">
        <v>44071756</v>
      </c>
      <c r="AN61" s="359">
        <v>59998</v>
      </c>
      <c r="AO61" s="360">
        <v>8.4</v>
      </c>
      <c r="AP61" s="361">
        <v>52180</v>
      </c>
      <c r="AQ61" s="362">
        <v>2.4</v>
      </c>
      <c r="AR61" s="348">
        <v>6</v>
      </c>
    </row>
    <row r="62" spans="1:44" ht="13.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556</v>
      </c>
      <c r="AM62" s="351">
        <v>16716844</v>
      </c>
      <c r="AN62" s="352">
        <v>22757</v>
      </c>
      <c r="AO62" s="353">
        <v>-0.9</v>
      </c>
      <c r="AP62" s="354">
        <v>25502</v>
      </c>
      <c r="AQ62" s="355">
        <v>3.3</v>
      </c>
      <c r="AR62" s="356">
        <v>-4.2</v>
      </c>
    </row>
    <row r="63" spans="1:44" ht="13.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2" hidden="1">
      <c r="AK70" s="273"/>
      <c r="AL70" s="273"/>
      <c r="AM70" s="273"/>
      <c r="AN70" s="273"/>
      <c r="AO70" s="273"/>
      <c r="AP70" s="273"/>
      <c r="AQ70" s="273"/>
      <c r="AR70" s="273"/>
    </row>
    <row r="71" spans="1:46" ht="13.2" hidden="1">
      <c r="AK71" s="273"/>
      <c r="AL71" s="273"/>
      <c r="AM71" s="273"/>
      <c r="AN71" s="273"/>
      <c r="AO71" s="273"/>
      <c r="AP71" s="273"/>
      <c r="AQ71" s="273"/>
      <c r="AR71" s="273"/>
    </row>
    <row r="72" spans="1:46" ht="13.2" hidden="1">
      <c r="AK72" s="273"/>
      <c r="AL72" s="273"/>
      <c r="AM72" s="273"/>
      <c r="AN72" s="273"/>
      <c r="AO72" s="273"/>
      <c r="AP72" s="273"/>
      <c r="AQ72" s="273"/>
      <c r="AR72" s="273"/>
    </row>
    <row r="73" spans="1:46" ht="13.2" hidden="1">
      <c r="AK73" s="273"/>
      <c r="AL73" s="273"/>
      <c r="AM73" s="273"/>
      <c r="AN73" s="273"/>
      <c r="AO73" s="273"/>
      <c r="AP73" s="273"/>
      <c r="AQ73" s="273"/>
      <c r="AR73" s="273"/>
    </row>
    <row r="74" spans="1:46" ht="13.2" hidden="1"/>
  </sheetData>
  <sheetProtection algorithmName="SHA-512" hashValue="YkzH+7xxBpaGSdhTqc+qTnb+6gjAtXVhihNmywtXgn8zmUiXrMYa6YAkFnqX5+gterAfvamwpCAM5/yQOUqYZw==" saltValue="r8jMzVje8Du8Iz2YRFkU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7" zoomScale="55" zoomScaleNormal="55" zoomScaleSheetLayoutView="55" workbookViewId="0">
      <selection activeCell="AM12" sqref="AM12:AT12"/>
    </sheetView>
  </sheetViews>
  <sheetFormatPr defaultColWidth="0" defaultRowHeight="13.5" customHeight="1" zeroHeight="1"/>
  <cols>
    <col min="1" max="125" width="2.441406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c r="B2" s="270"/>
      <c r="DG2" s="270"/>
    </row>
    <row r="3" spans="2:125" ht="13.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row r="5" spans="2:125" ht="13.2"/>
    <row r="6" spans="2:125" ht="13.2"/>
    <row r="7" spans="2:125" ht="13.2"/>
    <row r="8" spans="2:125" ht="13.2"/>
    <row r="9" spans="2:125" ht="13.2">
      <c r="DU9" s="270"/>
    </row>
    <row r="10" spans="2:125" ht="13.2"/>
    <row r="11" spans="2:125" ht="13.2"/>
    <row r="12" spans="2:125" ht="13.2"/>
    <row r="13" spans="2:125" ht="13.2"/>
    <row r="14" spans="2:125" ht="13.2"/>
    <row r="15" spans="2:125" ht="13.2"/>
    <row r="16" spans="2:125" ht="13.2"/>
    <row r="17" spans="125:125" ht="13.2">
      <c r="DU17" s="270"/>
    </row>
    <row r="18" spans="125:125" ht="13.2"/>
    <row r="19" spans="125:125" ht="13.2"/>
    <row r="20" spans="125:125" ht="13.2">
      <c r="DU20" s="270"/>
    </row>
    <row r="21" spans="125:125" ht="13.2">
      <c r="DU21" s="270"/>
    </row>
    <row r="22" spans="125:125" ht="13.2"/>
    <row r="23" spans="125:125" ht="13.2"/>
    <row r="24" spans="125:125" ht="13.2"/>
    <row r="25" spans="125:125" ht="13.2"/>
    <row r="26" spans="125:125" ht="13.2"/>
    <row r="27" spans="125:125" ht="13.2"/>
    <row r="28" spans="125:125" ht="13.2">
      <c r="DU28" s="270"/>
    </row>
    <row r="29" spans="125:125" ht="13.2"/>
    <row r="30" spans="125:125" ht="13.2"/>
    <row r="31" spans="125:125" ht="13.2"/>
    <row r="32" spans="125:125" ht="13.2"/>
    <row r="33" spans="2:125" ht="13.2">
      <c r="B33" s="270"/>
      <c r="G33" s="270"/>
      <c r="I33" s="270"/>
    </row>
    <row r="34" spans="2:125" ht="13.2">
      <c r="C34" s="270"/>
      <c r="P34" s="270"/>
      <c r="DE34" s="270"/>
      <c r="DH34" s="270"/>
    </row>
    <row r="35" spans="2:125" ht="13.2">
      <c r="D35" s="270"/>
      <c r="E35" s="270"/>
      <c r="DG35" s="270"/>
      <c r="DJ35" s="270"/>
      <c r="DP35" s="270"/>
      <c r="DQ35" s="270"/>
      <c r="DR35" s="270"/>
      <c r="DS35" s="270"/>
      <c r="DT35" s="270"/>
      <c r="DU35" s="270"/>
    </row>
    <row r="36" spans="2:125" ht="13.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c r="DU37" s="270"/>
    </row>
    <row r="38" spans="2:125" ht="13.2">
      <c r="DT38" s="270"/>
      <c r="DU38" s="270"/>
    </row>
    <row r="39" spans="2:125" ht="13.2"/>
    <row r="40" spans="2:125" ht="13.2">
      <c r="DH40" s="270"/>
    </row>
    <row r="41" spans="2:125" ht="13.2">
      <c r="DE41" s="270"/>
    </row>
    <row r="42" spans="2:125" ht="13.2">
      <c r="DG42" s="270"/>
      <c r="DJ42" s="270"/>
    </row>
    <row r="43" spans="2:125" ht="13.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c r="DU44" s="270"/>
    </row>
    <row r="45" spans="2:125" ht="13.2"/>
    <row r="46" spans="2:125" ht="13.2"/>
    <row r="47" spans="2:125" ht="13.2"/>
    <row r="48" spans="2:125" ht="13.2">
      <c r="DT48" s="270"/>
      <c r="DU48" s="270"/>
    </row>
    <row r="49" spans="120:125" ht="13.2">
      <c r="DU49" s="270"/>
    </row>
    <row r="50" spans="120:125" ht="13.2">
      <c r="DU50" s="270"/>
    </row>
    <row r="51" spans="120:125" ht="13.2">
      <c r="DP51" s="270"/>
      <c r="DQ51" s="270"/>
      <c r="DR51" s="270"/>
      <c r="DS51" s="270"/>
      <c r="DT51" s="270"/>
      <c r="DU51" s="270"/>
    </row>
    <row r="52" spans="120:125" ht="13.2"/>
    <row r="53" spans="120:125" ht="13.2"/>
    <row r="54" spans="120:125" ht="13.2">
      <c r="DU54" s="270"/>
    </row>
    <row r="55" spans="120:125" ht="13.2"/>
    <row r="56" spans="120:125" ht="13.2"/>
    <row r="57" spans="120:125" ht="13.2"/>
    <row r="58" spans="120:125" ht="13.2">
      <c r="DU58" s="270"/>
    </row>
    <row r="59" spans="120:125" ht="13.2"/>
    <row r="60" spans="120:125" ht="13.2"/>
    <row r="61" spans="120:125" ht="13.2"/>
    <row r="62" spans="120:125" ht="13.2"/>
    <row r="63" spans="120:125" ht="13.2">
      <c r="DU63" s="270"/>
    </row>
    <row r="64" spans="120:125" ht="13.2">
      <c r="DT64" s="270"/>
      <c r="DU64" s="270"/>
    </row>
    <row r="65" spans="123:125" ht="13.2"/>
    <row r="66" spans="123:125" ht="13.2"/>
    <row r="67" spans="123:125" ht="13.2"/>
    <row r="68" spans="123:125" ht="13.2"/>
    <row r="69" spans="123:125" ht="13.2">
      <c r="DS69" s="270"/>
      <c r="DT69" s="270"/>
      <c r="DU69" s="27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70"/>
    </row>
    <row r="83" spans="116:125" ht="13.2">
      <c r="DM83" s="270"/>
      <c r="DN83" s="270"/>
      <c r="DO83" s="270"/>
      <c r="DP83" s="270"/>
      <c r="DQ83" s="270"/>
      <c r="DR83" s="270"/>
      <c r="DS83" s="270"/>
      <c r="DT83" s="270"/>
      <c r="DU83" s="270"/>
    </row>
    <row r="84" spans="116:125" ht="13.2"/>
    <row r="85" spans="116:125" ht="13.2"/>
    <row r="86" spans="116:125" ht="13.2"/>
    <row r="87" spans="116:125" ht="13.2"/>
    <row r="88" spans="116:125" ht="13.2">
      <c r="DU88" s="270"/>
    </row>
    <row r="89" spans="116:125" ht="13.2"/>
    <row r="90" spans="116:125" ht="13.2"/>
    <row r="91" spans="116:125" ht="13.2"/>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AKpDcpcKcRD6T8Z+IjMF2enRf5Yrsmyj7D3BanDV7FMPa0zg/kYuup5hdIqGRAe0hA1o1eMA7q2wQahPXmaTw==" saltValue="N5b7mJiq45xXZ7MJJp2Tp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70" zoomScaleNormal="70" zoomScaleSheetLayoutView="55" workbookViewId="0">
      <selection activeCell="AM12" sqref="AM12:AT12"/>
    </sheetView>
  </sheetViews>
  <sheetFormatPr defaultColWidth="0" defaultRowHeight="13.5" customHeight="1" zeroHeight="1"/>
  <cols>
    <col min="1" max="125" width="2.441406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c r="B2" s="270"/>
      <c r="T2" s="270"/>
    </row>
    <row r="3" spans="1:125"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70"/>
      <c r="G33" s="270"/>
      <c r="I33" s="270"/>
    </row>
    <row r="34" spans="2:125" ht="13.2">
      <c r="C34" s="270"/>
      <c r="P34" s="270"/>
      <c r="R34" s="270"/>
      <c r="U34" s="270"/>
    </row>
    <row r="35" spans="2:125" ht="13.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c r="F36" s="270"/>
      <c r="H36" s="270"/>
      <c r="J36" s="270"/>
      <c r="K36" s="270"/>
      <c r="L36" s="270"/>
      <c r="M36" s="270"/>
      <c r="N36" s="270"/>
      <c r="O36" s="270"/>
      <c r="Q36" s="270"/>
      <c r="S36" s="270"/>
      <c r="V36" s="270"/>
    </row>
    <row r="37" spans="2:125" ht="13.2"/>
    <row r="38" spans="2:125" ht="13.2"/>
    <row r="39" spans="2:125" ht="13.2"/>
    <row r="40" spans="2:125" ht="13.2">
      <c r="U40" s="270"/>
    </row>
    <row r="41" spans="2:125" ht="13.2">
      <c r="R41" s="270"/>
    </row>
    <row r="42" spans="2:125" ht="13.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c r="Q43" s="270"/>
      <c r="S43" s="270"/>
      <c r="V43" s="27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5MczIJgsSphCLgMfaYhOSlFmBwk6E57l82kErjl+PxKDea3geK66/Bp/yMgjt0thsJ/bgX1WdrRMvq0Inn2bQ==" saltValue="Qkoo8SxmbxtcgK2o9GBpk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55" zoomScaleNormal="55" zoomScaleSheetLayoutView="100" workbookViewId="0">
      <selection activeCell="AM12" sqref="AM12:AT12"/>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174" t="s">
        <v>3</v>
      </c>
      <c r="D47" s="1174"/>
      <c r="E47" s="1175"/>
      <c r="F47" s="11">
        <v>6.29</v>
      </c>
      <c r="G47" s="12">
        <v>6.27</v>
      </c>
      <c r="H47" s="12">
        <v>6.33</v>
      </c>
      <c r="I47" s="12">
        <v>4.4000000000000004</v>
      </c>
      <c r="J47" s="13">
        <v>2.52</v>
      </c>
    </row>
    <row r="48" spans="2:10" ht="57.75" customHeight="1">
      <c r="B48" s="14"/>
      <c r="C48" s="1176" t="s">
        <v>4</v>
      </c>
      <c r="D48" s="1176"/>
      <c r="E48" s="1177"/>
      <c r="F48" s="15">
        <v>2.15</v>
      </c>
      <c r="G48" s="16">
        <v>1.87</v>
      </c>
      <c r="H48" s="16">
        <v>2.58</v>
      </c>
      <c r="I48" s="16">
        <v>3.16</v>
      </c>
      <c r="J48" s="17">
        <v>3.31</v>
      </c>
    </row>
    <row r="49" spans="2:10" ht="57.75" customHeight="1" thickBot="1">
      <c r="B49" s="18"/>
      <c r="C49" s="1178" t="s">
        <v>5</v>
      </c>
      <c r="D49" s="1178"/>
      <c r="E49" s="1179"/>
      <c r="F49" s="19" t="s">
        <v>570</v>
      </c>
      <c r="G49" s="20" t="s">
        <v>571</v>
      </c>
      <c r="H49" s="20">
        <v>0.72</v>
      </c>
      <c r="I49" s="20" t="s">
        <v>572</v>
      </c>
      <c r="J49" s="21" t="s">
        <v>573</v>
      </c>
    </row>
    <row r="50" spans="2:10" ht="13.5" customHeight="1"/>
    <row r="51" spans="2:10" ht="13.5" hidden="1" customHeight="1"/>
    <row r="52" spans="2:10" ht="13.5" hidden="1" customHeight="1"/>
    <row r="53" spans="2:10" ht="13.5" hidden="1" customHeight="1"/>
  </sheetData>
  <sheetProtection algorithmName="SHA-512" hashValue="pgW0fAhtEz0OCHQJ9IL92xt+Xc7LTdhIGW2HkaeGnKMePRUVg8gmVLmbp+0/fmHfLhlVoYc55YWlJ3HVy0GrcA==" saltValue="rUZ9r+4Kz6TqF2C0q1m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歩(015578)</cp:lastModifiedBy>
  <cp:lastPrinted>2019-03-19T06:22:47Z</cp:lastPrinted>
  <dcterms:created xsi:type="dcterms:W3CDTF">2019-02-14T05:04:57Z</dcterms:created>
  <dcterms:modified xsi:type="dcterms:W3CDTF">2019-08-08T08:00:37Z</dcterms:modified>
  <cp:category/>
</cp:coreProperties>
</file>