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ennt475om\gesuijigyou\◇（４）企業経営業務\②照会・回答，供覧\照会回答\Ｒ1\加藤\99_経営比較分析表の分析等について\03_回答\"/>
    </mc:Choice>
  </mc:AlternateContent>
  <workbookProtection workbookAlgorithmName="SHA-512" workbookHashValue="hxg0UXtWAHdut1aGGkuB7zB3MYiqtZkcoaFDefu97PZq5oazEH8VCEF0+oOKZAJTFnh3xPH7+uZTmoXT3G3+uw==" workbookSaltValue="gFqUo8FT7FaTPNf3nFQLj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Q6" i="5"/>
  <c r="W10" i="4" s="1"/>
  <c r="P6" i="5"/>
  <c r="O6" i="5"/>
  <c r="I10" i="4" s="1"/>
  <c r="N6" i="5"/>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P10" i="4"/>
  <c r="B10" i="4"/>
  <c r="AT8" i="4"/>
  <c r="AD8" i="4"/>
  <c r="W8" i="4"/>
  <c r="P8" i="4"/>
  <c r="B8" i="4"/>
  <c r="B6" i="4"/>
  <c r="C10" i="5" l="1"/>
  <c r="D10" i="5"/>
  <c r="E10" i="5"/>
  <c r="B10" i="5"/>
</calcChain>
</file>

<file path=xl/sharedStrings.xml><?xml version="1.0" encoding="utf-8"?>
<sst xmlns="http://schemas.openxmlformats.org/spreadsheetml/2006/main" count="223" uniqueCount="110">
  <si>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</si>
  <si>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</si>
  <si>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</si>
  <si>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</si>
  <si>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</si>
  <si>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</si>
  <si>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</si>
  <si>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</si>
  <si>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</si>
  <si>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</si>
  <si>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</si>
  <si>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</si>
  <si>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</si>
  <si>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</si>
  <si>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</si>
  <si>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</si>
  <si>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</si>
  <si>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</si>
  <si>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</si>
  <si>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</si>
  <si>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</si>
  <si>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</si>
  <si>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</si>
  <si>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</si>
  <si>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</si>
  <si>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</si>
  <si>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</si>
  <si>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</si>
  <si>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</si>
  <si>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</si>
  <si>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</si>
  <si>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</si>
  <si>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</si>
  <si>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</si>
  <si>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</si>
  <si>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</si>
  <si>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</si>
  <si>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</si>
  <si>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</si>
  <si>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</si>
  <si>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</si>
  <si>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</si>
  <si>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</si>
  <si>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</si>
  <si>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</si>
  <si>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</si>
  <si>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</si>
  <si>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</si>
  <si>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</si>
  <si>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</si>
  <si>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</si>
  <si>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</si>
  <si>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</si>
  <si>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</si>
  <si>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</si>
  <si>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</si>
  <si>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</si>
  <si>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</si>
  <si>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</si>
  <si>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</si>
  <si>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</si>
  <si>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</si>
  <si>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</si>
  <si>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</si>
  <si>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</si>
  <si>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</si>
  <si>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</si>
  <si>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</si>
  <si>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</si>
  <si>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</si>
  <si>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</si>
  <si>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</si>
  <si>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</si>
  <si>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</si>
  <si>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</si>
  <si>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</si>
  <si>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</si>
  <si>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</si>
  <si>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</si>
  <si>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</si>
  <si>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</si>
  <si>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</si>
  <si>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</si>
  <si>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</si>
  <si>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</si>
  <si>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</si>
  <si>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</si>
  <si>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</si>
  <si>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</si>
  <si>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</si>
  <si>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</si>
  <si>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</si>
  <si>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</si>
  <si>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</si>
  <si>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</si>
  <si>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仙台市</t>
  </si>
  <si>
    <t>法適用</t>
  </si>
  <si>
    <t>下水道事業</t>
  </si>
  <si>
    <t>公共下水道</t>
  </si>
  <si>
    <t>政令市等</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</si>
  <si>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</si>
  <si>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</si>
  <si>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</si>
  <si>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</si>
  <si>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</si>
  <si>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</si>
  <si>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</si>
  <si>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②管渠老朽化率は類似団体平均より低率で、施設の老朽化は比較的進んでいない状況にあります。このことから、③管渠改善率も類似団体平均を下回っている状況です（※）。
※②管渠老朽化率及び③管渠改善率について、表に記載のH27年度本市実績は、国への実績報告時の数値ですが、その後の訂正により、正しくは②管渠老朽化率については4.87、③管渠改善率については0.11となります。</t>
    <phoneticPr fontId="4"/>
  </si>
  <si>
    <t xml:space="preserve">本市下水道事業は安定的な経営状況となっており、当面は同様の状況で推移する見込みです。
しかしながら、長期的には、人口減少により下水道使用料などの収入が減少する一方で、老朽化の進行などによる施設の更新や維持管理などの費用が増加することが確実であり、厳しい経営環境となることが予想されます。
そのため、将来を見据えて、個別訪問などによる水洗化率の向上や誤接続調査などの不明水対策による有収率の向上、施設の長寿命化によるライフサイクルコストの低減など、収入の確保・費用の低減に取り組み、安定的・効率的な経営に努める必要があります。
</t>
    <phoneticPr fontId="4"/>
  </si>
  <si>
    <t>①経常収支比率、⑤経費回収率は100%以上で推移し、また、累積欠損金も生じていないことや、⑥汚水処理原価も類似団体平均と同等となっていることから、安定的な経営状況にあると言えます（※）。
③流動比率は100%を下回っていますが、類似団体平均を上回っており、また、経営状況も黒字であるため、企業債償還の財源は確保できており、支払能力に問題はありません。
また、④企業債残高対事業規模比率は、類似団体平均を上回っていますが、年々減少してきており、今後も企業債の償還額が借入額を上回ることから、企業債残高はさらに減少する見込みとなっています。
この他、⑦施設利用率は類似団体平均よりも高率で推移しており、⑧水洗化率も100%に近い数値で推移しています。
※⑤経費回収率及び⑥汚水処理原価について、表に記載のH27年度本市実績は、国への実績報告時の数値ですが、その後の訂正により、正しくは⑤経費回収率については127.87、⑥汚水処理原価については116.77となります。</t>
    <rPh sb="310" eb="311">
      <t>チカ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</si>
</sst>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quot;-&quot;">
                  <c:v>0.08</c:v>
                </c:pt>
                <c:pt idx="1">
                  <c:v>0</c:v>
                </c:pt>
                <c:pt idx="2" formatCode="#,##0.00;&quot;△&quot;#,##0.00;&quot;-&quot;">
                  <c:v>0.1</c:v>
                </c:pt>
                <c:pt idx="3" formatCode="#,##0.00;&quot;△&quot;#,##0.00;&quot;-&quot;">
                  <c:v>0.03</c:v>
                </c:pt>
                <c:pt idx="4" formatCode="#,##0.00;&quot;△&quot;#,##0.00;&quot;-&quot;">
                  <c:v>0.13</c:v>
                </c:pt>
              </c:numCache>
            </c:numRef>
          </c:val>
          <c:extLst>
            <c:ext xmlns:c16="http://schemas.microsoft.com/office/drawing/2014/chart" uri="{C3380CC4-5D6E-409C-BE32-E72D297353CC}">
              <c16:uniqueId val="{00000000-9FA4-452E-A395-A59971CE439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0.38</c:v>
                </c:pt>
                <c:pt idx="1">
                  <c:v>0.35</c:v>
                </c:pt>
                <c:pt idx="2">
                  <c:v>0.39</c:v>
                </c:pt>
                <c:pt idx="3">
                  <c:v>0.43</c:v>
                </c:pt>
                <c:pt idx="4">
                  <c:v>0.39</c:v>
                </c:pt>
              </c:numCache>
            </c:numRef>
          </c:val>
          <c:smooth val="0"/>
          <c:extLst>
            <c:ext xmlns:c16="http://schemas.microsoft.com/office/drawing/2014/chart" uri="{C3380CC4-5D6E-409C-BE32-E72D297353CC}">
              <c16:uniqueId val="{00000001-9FA4-452E-A395-A59971CE439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112.27</c:v>
                </c:pt>
                <c:pt idx="1">
                  <c:v>113.49</c:v>
                </c:pt>
                <c:pt idx="2">
                  <c:v>112.89</c:v>
                </c:pt>
                <c:pt idx="3">
                  <c:v>111.03</c:v>
                </c:pt>
                <c:pt idx="4">
                  <c:v>110.75</c:v>
                </c:pt>
              </c:numCache>
            </c:numRef>
          </c:val>
          <c:extLst>
            <c:ext xmlns:c16="http://schemas.microsoft.com/office/drawing/2014/chart" uri="{C3380CC4-5D6E-409C-BE32-E72D297353CC}">
              <c16:uniqueId val="{00000000-1BB3-4AE2-A8E2-ED672E6316D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108.24</c:v>
                </c:pt>
                <c:pt idx="1">
                  <c:v>108.59</c:v>
                </c:pt>
                <c:pt idx="2">
                  <c:v>109.1</c:v>
                </c:pt>
                <c:pt idx="3">
                  <c:v>109.39</c:v>
                </c:pt>
                <c:pt idx="4">
                  <c:v>109.5</c:v>
                </c:pt>
              </c:numCache>
            </c:numRef>
          </c:val>
          <c:smooth val="0"/>
          <c:extLst>
            <c:ext xmlns:c16="http://schemas.microsoft.com/office/drawing/2014/chart" uri="{C3380CC4-5D6E-409C-BE32-E72D297353CC}">
              <c16:uniqueId val="{00000001-1BB3-4AE2-A8E2-ED672E6316D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40.130000000000003</c:v>
                </c:pt>
                <c:pt idx="1">
                  <c:v>40.6</c:v>
                </c:pt>
                <c:pt idx="2">
                  <c:v>39.94</c:v>
                </c:pt>
                <c:pt idx="3">
                  <c:v>40.58</c:v>
                </c:pt>
                <c:pt idx="4">
                  <c:v>41.37</c:v>
                </c:pt>
              </c:numCache>
            </c:numRef>
          </c:val>
          <c:extLst>
            <c:ext xmlns:c16="http://schemas.microsoft.com/office/drawing/2014/chart" uri="{C3380CC4-5D6E-409C-BE32-E72D297353CC}">
              <c16:uniqueId val="{00000000-B425-4D8F-B92D-1A00FAE0F01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42</c:v>
                </c:pt>
                <c:pt idx="1">
                  <c:v>43.2</c:v>
                </c:pt>
                <c:pt idx="2">
                  <c:v>44.55</c:v>
                </c:pt>
                <c:pt idx="3">
                  <c:v>45.79</c:v>
                </c:pt>
                <c:pt idx="4">
                  <c:v>47.06</c:v>
                </c:pt>
              </c:numCache>
            </c:numRef>
          </c:val>
          <c:smooth val="0"/>
          <c:extLst>
            <c:ext xmlns:c16="http://schemas.microsoft.com/office/drawing/2014/chart" uri="{C3380CC4-5D6E-409C-BE32-E72D297353CC}">
              <c16:uniqueId val="{00000001-B425-4D8F-B92D-1A00FAE0F01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formatCode="#,##0.00;&quot;△&quot;#,##0.00;&quot;-&quot;">
                  <c:v>4.47</c:v>
                </c:pt>
                <c:pt idx="1">
                  <c:v>0</c:v>
                </c:pt>
                <c:pt idx="2" formatCode="#,##0.00;&quot;△&quot;#,##0.00;&quot;-&quot;">
                  <c:v>5.43</c:v>
                </c:pt>
                <c:pt idx="3" formatCode="#,##0.00;&quot;△&quot;#,##0.00;&quot;-&quot;">
                  <c:v>5.93</c:v>
                </c:pt>
                <c:pt idx="4" formatCode="#,##0.00;&quot;△&quot;#,##0.00;&quot;-&quot;">
                  <c:v>6.71</c:v>
                </c:pt>
              </c:numCache>
            </c:numRef>
          </c:val>
          <c:extLst>
            <c:ext xmlns:c16="http://schemas.microsoft.com/office/drawing/2014/chart" uri="{C3380CC4-5D6E-409C-BE32-E72D297353CC}">
              <c16:uniqueId val="{00000000-2E81-4F6F-8C1D-368542B5111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6.95</c:v>
                </c:pt>
                <c:pt idx="1">
                  <c:v>7.39</c:v>
                </c:pt>
                <c:pt idx="2">
                  <c:v>8.25</c:v>
                </c:pt>
                <c:pt idx="3">
                  <c:v>9</c:v>
                </c:pt>
                <c:pt idx="4">
                  <c:v>9.6300000000000008</c:v>
                </c:pt>
              </c:numCache>
            </c:numRef>
          </c:val>
          <c:smooth val="0"/>
          <c:extLst>
            <c:ext xmlns:c16="http://schemas.microsoft.com/office/drawing/2014/chart" uri="{C3380CC4-5D6E-409C-BE32-E72D297353CC}">
              <c16:uniqueId val="{00000001-2E81-4F6F-8C1D-368542B5111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formatCode="#,##0.00;&quot;△&quot;#,##0.00;&quot;-&quot;">
                  <c:v>1.38</c:v>
                </c:pt>
                <c:pt idx="1">
                  <c:v>0</c:v>
                </c:pt>
                <c:pt idx="2">
                  <c:v>0</c:v>
                </c:pt>
                <c:pt idx="3">
                  <c:v>0</c:v>
                </c:pt>
                <c:pt idx="4">
                  <c:v>0</c:v>
                </c:pt>
              </c:numCache>
            </c:numRef>
          </c:val>
          <c:extLst>
            <c:ext xmlns:c16="http://schemas.microsoft.com/office/drawing/2014/chart" uri="{C3380CC4-5D6E-409C-BE32-E72D297353CC}">
              <c16:uniqueId val="{00000000-476F-4006-83EB-68F09DD0D2C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0.61</c:v>
                </c:pt>
                <c:pt idx="1">
                  <c:v>0.54</c:v>
                </c:pt>
                <c:pt idx="2">
                  <c:v>0.36</c:v>
                </c:pt>
                <c:pt idx="3">
                  <c:v>0.22</c:v>
                </c:pt>
                <c:pt idx="4">
                  <c:v>0.01</c:v>
                </c:pt>
              </c:numCache>
            </c:numRef>
          </c:val>
          <c:smooth val="0"/>
          <c:extLst>
            <c:ext xmlns:c16="http://schemas.microsoft.com/office/drawing/2014/chart" uri="{C3380CC4-5D6E-409C-BE32-E72D297353CC}">
              <c16:uniqueId val="{00000001-476F-4006-83EB-68F09DD0D2C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77.03</c:v>
                </c:pt>
                <c:pt idx="1">
                  <c:v>78.42</c:v>
                </c:pt>
                <c:pt idx="2">
                  <c:v>82.51</c:v>
                </c:pt>
                <c:pt idx="3">
                  <c:v>78.099999999999994</c:v>
                </c:pt>
                <c:pt idx="4">
                  <c:v>74.69</c:v>
                </c:pt>
              </c:numCache>
            </c:numRef>
          </c:val>
          <c:extLst>
            <c:ext xmlns:c16="http://schemas.microsoft.com/office/drawing/2014/chart" uri="{C3380CC4-5D6E-409C-BE32-E72D297353CC}">
              <c16:uniqueId val="{00000000-BB9F-4729-987B-83486636327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55.68</c:v>
                </c:pt>
                <c:pt idx="1">
                  <c:v>56.18</c:v>
                </c:pt>
                <c:pt idx="2">
                  <c:v>59.45</c:v>
                </c:pt>
                <c:pt idx="3">
                  <c:v>64.94</c:v>
                </c:pt>
                <c:pt idx="4">
                  <c:v>70.08</c:v>
                </c:pt>
              </c:numCache>
            </c:numRef>
          </c:val>
          <c:smooth val="0"/>
          <c:extLst>
            <c:ext xmlns:c16="http://schemas.microsoft.com/office/drawing/2014/chart" uri="{C3380CC4-5D6E-409C-BE32-E72D297353CC}">
              <c16:uniqueId val="{00000001-BB9F-4729-987B-83486636327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720.95</c:v>
                </c:pt>
                <c:pt idx="1">
                  <c:v>700.81</c:v>
                </c:pt>
                <c:pt idx="2">
                  <c:v>686.4</c:v>
                </c:pt>
                <c:pt idx="3">
                  <c:v>660.6</c:v>
                </c:pt>
                <c:pt idx="4">
                  <c:v>642.27</c:v>
                </c:pt>
              </c:numCache>
            </c:numRef>
          </c:val>
          <c:extLst>
            <c:ext xmlns:c16="http://schemas.microsoft.com/office/drawing/2014/chart" uri="{C3380CC4-5D6E-409C-BE32-E72D297353CC}">
              <c16:uniqueId val="{00000000-BF4C-47C1-97A2-5AF2C616459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627.59</c:v>
                </c:pt>
                <c:pt idx="1">
                  <c:v>594.09</c:v>
                </c:pt>
                <c:pt idx="2">
                  <c:v>576.02</c:v>
                </c:pt>
                <c:pt idx="3">
                  <c:v>549.48</c:v>
                </c:pt>
                <c:pt idx="4">
                  <c:v>537.13</c:v>
                </c:pt>
              </c:numCache>
            </c:numRef>
          </c:val>
          <c:smooth val="0"/>
          <c:extLst>
            <c:ext xmlns:c16="http://schemas.microsoft.com/office/drawing/2014/chart" uri="{C3380CC4-5D6E-409C-BE32-E72D297353CC}">
              <c16:uniqueId val="{00000001-BF4C-47C1-97A2-5AF2C616459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127.54</c:v>
                </c:pt>
                <c:pt idx="1">
                  <c:v>193.34</c:v>
                </c:pt>
                <c:pt idx="2">
                  <c:v>126.15</c:v>
                </c:pt>
                <c:pt idx="3">
                  <c:v>121.57</c:v>
                </c:pt>
                <c:pt idx="4">
                  <c:v>124.17</c:v>
                </c:pt>
              </c:numCache>
            </c:numRef>
          </c:val>
          <c:extLst>
            <c:ext xmlns:c16="http://schemas.microsoft.com/office/drawing/2014/chart" uri="{C3380CC4-5D6E-409C-BE32-E72D297353CC}">
              <c16:uniqueId val="{00000000-87D4-4498-B0DD-CDC0EF896B0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113.93</c:v>
                </c:pt>
                <c:pt idx="1">
                  <c:v>114.03</c:v>
                </c:pt>
                <c:pt idx="2">
                  <c:v>113.34</c:v>
                </c:pt>
                <c:pt idx="3">
                  <c:v>113.83</c:v>
                </c:pt>
                <c:pt idx="4">
                  <c:v>112.43</c:v>
                </c:pt>
              </c:numCache>
            </c:numRef>
          </c:val>
          <c:smooth val="0"/>
          <c:extLst>
            <c:ext xmlns:c16="http://schemas.microsoft.com/office/drawing/2014/chart" uri="{C3380CC4-5D6E-409C-BE32-E72D297353CC}">
              <c16:uniqueId val="{00000001-87D4-4498-B0DD-CDC0EF896B0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117.09</c:v>
                </c:pt>
                <c:pt idx="1">
                  <c:v>77.23</c:v>
                </c:pt>
                <c:pt idx="2">
                  <c:v>118.15</c:v>
                </c:pt>
                <c:pt idx="3">
                  <c:v>123.09</c:v>
                </c:pt>
                <c:pt idx="4">
                  <c:v>119.74</c:v>
                </c:pt>
              </c:numCache>
            </c:numRef>
          </c:val>
          <c:extLst>
            <c:ext xmlns:c16="http://schemas.microsoft.com/office/drawing/2014/chart" uri="{C3380CC4-5D6E-409C-BE32-E72D297353CC}">
              <c16:uniqueId val="{00000000-23AC-45D7-AC58-73082D07F73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116.77</c:v>
                </c:pt>
                <c:pt idx="1">
                  <c:v>116.93</c:v>
                </c:pt>
                <c:pt idx="2">
                  <c:v>117.4</c:v>
                </c:pt>
                <c:pt idx="3">
                  <c:v>116.87</c:v>
                </c:pt>
                <c:pt idx="4">
                  <c:v>118.55</c:v>
                </c:pt>
              </c:numCache>
            </c:numRef>
          </c:val>
          <c:smooth val="0"/>
          <c:extLst>
            <c:ext xmlns:c16="http://schemas.microsoft.com/office/drawing/2014/chart" uri="{C3380CC4-5D6E-409C-BE32-E72D297353CC}">
              <c16:uniqueId val="{00000001-23AC-45D7-AC58-73082D07F73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89.32</c:v>
                </c:pt>
                <c:pt idx="1">
                  <c:v>87.16</c:v>
                </c:pt>
                <c:pt idx="2">
                  <c:v>86.78</c:v>
                </c:pt>
                <c:pt idx="3">
                  <c:v>88.83</c:v>
                </c:pt>
                <c:pt idx="4">
                  <c:v>88.83</c:v>
                </c:pt>
              </c:numCache>
            </c:numRef>
          </c:val>
          <c:extLst>
            <c:ext xmlns:c16="http://schemas.microsoft.com/office/drawing/2014/chart" uri="{C3380CC4-5D6E-409C-BE32-E72D297353CC}">
              <c16:uniqueId val="{00000000-1680-4361-943C-B0D744EDE37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59.58</c:v>
                </c:pt>
                <c:pt idx="1">
                  <c:v>58.79</c:v>
                </c:pt>
                <c:pt idx="2">
                  <c:v>59.16</c:v>
                </c:pt>
                <c:pt idx="3">
                  <c:v>59.44</c:v>
                </c:pt>
                <c:pt idx="4">
                  <c:v>57.38</c:v>
                </c:pt>
              </c:numCache>
            </c:numRef>
          </c:val>
          <c:smooth val="0"/>
          <c:extLst>
            <c:ext xmlns:c16="http://schemas.microsoft.com/office/drawing/2014/chart" uri="{C3380CC4-5D6E-409C-BE32-E72D297353CC}">
              <c16:uniqueId val="{00000001-1680-4361-943C-B0D744EDE37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99.52</c:v>
                </c:pt>
                <c:pt idx="1">
                  <c:v>99.53</c:v>
                </c:pt>
                <c:pt idx="2">
                  <c:v>99.61</c:v>
                </c:pt>
                <c:pt idx="3">
                  <c:v>99.63</c:v>
                </c:pt>
                <c:pt idx="4">
                  <c:v>99.65</c:v>
                </c:pt>
              </c:numCache>
            </c:numRef>
          </c:val>
          <c:extLst>
            <c:ext xmlns:c16="http://schemas.microsoft.com/office/drawing/2014/chart" uri="{C3380CC4-5D6E-409C-BE32-E72D297353CC}">
              <c16:uniqueId val="{00000000-22D1-4CE9-8D34-CD967C41E1D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98.71</c:v>
                </c:pt>
                <c:pt idx="1">
                  <c:v>98.76</c:v>
                </c:pt>
                <c:pt idx="2">
                  <c:v>98.86</c:v>
                </c:pt>
                <c:pt idx="3">
                  <c:v>98.9</c:v>
                </c:pt>
                <c:pt idx="4">
                  <c:v>98.98</c:v>
                </c:pt>
              </c:numCache>
            </c:numRef>
          </c:val>
          <c:smooth val="0"/>
          <c:extLst>
            <c:ext xmlns:c16="http://schemas.microsoft.com/office/drawing/2014/chart" uri="{C3380CC4-5D6E-409C-BE32-E72D297353CC}">
              <c16:uniqueId val="{00000001-22D1-4CE9-8D34-CD967C41E1D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CB26" sqref="CB2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宮城県　仙台市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政令市等</v>
      </c>
      <c r="X8" s="48"/>
      <c r="Y8" s="48"/>
      <c r="Z8" s="48"/>
      <c r="AA8" s="48"/>
      <c r="AB8" s="48"/>
      <c r="AC8" s="48"/>
      <c r="AD8" s="49" t="str">
        <f>データ!$M$6</f>
        <v>非設置</v>
      </c>
      <c r="AE8" s="49"/>
      <c r="AF8" s="49"/>
      <c r="AG8" s="49"/>
      <c r="AH8" s="49"/>
      <c r="AI8" s="49"/>
      <c r="AJ8" s="49"/>
      <c r="AK8" s="3"/>
      <c r="AL8" s="50">
        <f>データ!S6</f>
        <v>1062585</v>
      </c>
      <c r="AM8" s="50"/>
      <c r="AN8" s="50"/>
      <c r="AO8" s="50"/>
      <c r="AP8" s="50"/>
      <c r="AQ8" s="50"/>
      <c r="AR8" s="50"/>
      <c r="AS8" s="50"/>
      <c r="AT8" s="45">
        <f>データ!T6</f>
        <v>786.3</v>
      </c>
      <c r="AU8" s="45"/>
      <c r="AV8" s="45"/>
      <c r="AW8" s="45"/>
      <c r="AX8" s="45"/>
      <c r="AY8" s="45"/>
      <c r="AZ8" s="45"/>
      <c r="BA8" s="45"/>
      <c r="BB8" s="45">
        <f>データ!U6</f>
        <v>1351.37</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67.89</v>
      </c>
      <c r="J10" s="45"/>
      <c r="K10" s="45"/>
      <c r="L10" s="45"/>
      <c r="M10" s="45"/>
      <c r="N10" s="45"/>
      <c r="O10" s="45"/>
      <c r="P10" s="45">
        <f>データ!P6</f>
        <v>97.98</v>
      </c>
      <c r="Q10" s="45"/>
      <c r="R10" s="45"/>
      <c r="S10" s="45"/>
      <c r="T10" s="45"/>
      <c r="U10" s="45"/>
      <c r="V10" s="45"/>
      <c r="W10" s="45">
        <f>データ!Q6</f>
        <v>84.75</v>
      </c>
      <c r="X10" s="45"/>
      <c r="Y10" s="45"/>
      <c r="Z10" s="45"/>
      <c r="AA10" s="45"/>
      <c r="AB10" s="45"/>
      <c r="AC10" s="45"/>
      <c r="AD10" s="50">
        <f>データ!R6</f>
        <v>1882</v>
      </c>
      <c r="AE10" s="50"/>
      <c r="AF10" s="50"/>
      <c r="AG10" s="50"/>
      <c r="AH10" s="50"/>
      <c r="AI10" s="50"/>
      <c r="AJ10" s="50"/>
      <c r="AK10" s="2"/>
      <c r="AL10" s="50">
        <f>データ!V6</f>
        <v>1037255</v>
      </c>
      <c r="AM10" s="50"/>
      <c r="AN10" s="50"/>
      <c r="AO10" s="50"/>
      <c r="AP10" s="50"/>
      <c r="AQ10" s="50"/>
      <c r="AR10" s="50"/>
      <c r="AS10" s="50"/>
      <c r="AT10" s="45">
        <f>データ!W6</f>
        <v>169.31</v>
      </c>
      <c r="AU10" s="45"/>
      <c r="AV10" s="45"/>
      <c r="AW10" s="45"/>
      <c r="AX10" s="45"/>
      <c r="AY10" s="45"/>
      <c r="AZ10" s="45"/>
      <c r="BA10" s="45"/>
      <c r="BB10" s="45">
        <f>データ!X6</f>
        <v>6126.37</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109</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107</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108</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dNtHNrffUJ+vCyCu0FRHk8ZmYNrA4ZEq86hjgCgyOJDuvQR7M78o59jxkIPJMoo4vx5PT45/GB6UglOWBWAMVg==" saltValue="dLDG6M34DP0YQTJF2IKSj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54</v>
      </c>
      <c r="B4" s="30"/>
      <c r="C4" s="30"/>
      <c r="D4" s="30"/>
      <c r="E4" s="30"/>
      <c r="F4" s="30"/>
      <c r="G4" s="30"/>
      <c r="H4" s="79"/>
      <c r="I4" s="80"/>
      <c r="J4" s="80"/>
      <c r="K4" s="80"/>
      <c r="L4" s="80"/>
      <c r="M4" s="80"/>
      <c r="N4" s="80"/>
      <c r="O4" s="80"/>
      <c r="P4" s="80"/>
      <c r="Q4" s="80"/>
      <c r="R4" s="80"/>
      <c r="S4" s="80"/>
      <c r="T4" s="80"/>
      <c r="U4" s="80"/>
      <c r="V4" s="80"/>
      <c r="W4" s="80"/>
      <c r="X4" s="81"/>
      <c r="Y4" s="75" t="s">
        <v>55</v>
      </c>
      <c r="Z4" s="75"/>
      <c r="AA4" s="75"/>
      <c r="AB4" s="75"/>
      <c r="AC4" s="75"/>
      <c r="AD4" s="75"/>
      <c r="AE4" s="75"/>
      <c r="AF4" s="75"/>
      <c r="AG4" s="75"/>
      <c r="AH4" s="75"/>
      <c r="AI4" s="75"/>
      <c r="AJ4" s="75" t="s">
        <v>56</v>
      </c>
      <c r="AK4" s="75"/>
      <c r="AL4" s="75"/>
      <c r="AM4" s="75"/>
      <c r="AN4" s="75"/>
      <c r="AO4" s="75"/>
      <c r="AP4" s="75"/>
      <c r="AQ4" s="75"/>
      <c r="AR4" s="75"/>
      <c r="AS4" s="75"/>
      <c r="AT4" s="75"/>
      <c r="AU4" s="75" t="s">
        <v>57</v>
      </c>
      <c r="AV4" s="75"/>
      <c r="AW4" s="75"/>
      <c r="AX4" s="75"/>
      <c r="AY4" s="75"/>
      <c r="AZ4" s="75"/>
      <c r="BA4" s="75"/>
      <c r="BB4" s="75"/>
      <c r="BC4" s="75"/>
      <c r="BD4" s="75"/>
      <c r="BE4" s="75"/>
      <c r="BF4" s="75" t="s">
        <v>58</v>
      </c>
      <c r="BG4" s="75"/>
      <c r="BH4" s="75"/>
      <c r="BI4" s="75"/>
      <c r="BJ4" s="75"/>
      <c r="BK4" s="75"/>
      <c r="BL4" s="75"/>
      <c r="BM4" s="75"/>
      <c r="BN4" s="75"/>
      <c r="BO4" s="75"/>
      <c r="BP4" s="75"/>
      <c r="BQ4" s="75" t="s">
        <v>59</v>
      </c>
      <c r="BR4" s="75"/>
      <c r="BS4" s="75"/>
      <c r="BT4" s="75"/>
      <c r="BU4" s="75"/>
      <c r="BV4" s="75"/>
      <c r="BW4" s="75"/>
      <c r="BX4" s="75"/>
      <c r="BY4" s="75"/>
      <c r="BZ4" s="75"/>
      <c r="CA4" s="75"/>
      <c r="CB4" s="75" t="s">
        <v>60</v>
      </c>
      <c r="CC4" s="75"/>
      <c r="CD4" s="75"/>
      <c r="CE4" s="75"/>
      <c r="CF4" s="75"/>
      <c r="CG4" s="75"/>
      <c r="CH4" s="75"/>
      <c r="CI4" s="75"/>
      <c r="CJ4" s="75"/>
      <c r="CK4" s="75"/>
      <c r="CL4" s="75"/>
      <c r="CM4" s="75" t="s">
        <v>61</v>
      </c>
      <c r="CN4" s="75"/>
      <c r="CO4" s="75"/>
      <c r="CP4" s="75"/>
      <c r="CQ4" s="75"/>
      <c r="CR4" s="75"/>
      <c r="CS4" s="75"/>
      <c r="CT4" s="75"/>
      <c r="CU4" s="75"/>
      <c r="CV4" s="75"/>
      <c r="CW4" s="75"/>
      <c r="CX4" s="75" t="s">
        <v>62</v>
      </c>
      <c r="CY4" s="75"/>
      <c r="CZ4" s="75"/>
      <c r="DA4" s="75"/>
      <c r="DB4" s="75"/>
      <c r="DC4" s="75"/>
      <c r="DD4" s="75"/>
      <c r="DE4" s="75"/>
      <c r="DF4" s="75"/>
      <c r="DG4" s="75"/>
      <c r="DH4" s="75"/>
      <c r="DI4" s="75" t="s">
        <v>63</v>
      </c>
      <c r="DJ4" s="75"/>
      <c r="DK4" s="75"/>
      <c r="DL4" s="75"/>
      <c r="DM4" s="75"/>
      <c r="DN4" s="75"/>
      <c r="DO4" s="75"/>
      <c r="DP4" s="75"/>
      <c r="DQ4" s="75"/>
      <c r="DR4" s="75"/>
      <c r="DS4" s="75"/>
      <c r="DT4" s="75" t="s">
        <v>64</v>
      </c>
      <c r="DU4" s="75"/>
      <c r="DV4" s="75"/>
      <c r="DW4" s="75"/>
      <c r="DX4" s="75"/>
      <c r="DY4" s="75"/>
      <c r="DZ4" s="75"/>
      <c r="EA4" s="75"/>
      <c r="EB4" s="75"/>
      <c r="EC4" s="75"/>
      <c r="ED4" s="75"/>
      <c r="EE4" s="75" t="s">
        <v>65</v>
      </c>
      <c r="EF4" s="75"/>
      <c r="EG4" s="75"/>
      <c r="EH4" s="75"/>
      <c r="EI4" s="75"/>
      <c r="EJ4" s="75"/>
      <c r="EK4" s="75"/>
      <c r="EL4" s="75"/>
      <c r="EM4" s="75"/>
      <c r="EN4" s="75"/>
      <c r="EO4" s="75"/>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2018</v>
      </c>
      <c r="C6" s="33">
        <f t="shared" ref="C6:X6" si="3">C7</f>
        <v>41009</v>
      </c>
      <c r="D6" s="33">
        <f t="shared" si="3"/>
        <v>46</v>
      </c>
      <c r="E6" s="33">
        <f t="shared" si="3"/>
        <v>17</v>
      </c>
      <c r="F6" s="33">
        <f t="shared" si="3"/>
        <v>1</v>
      </c>
      <c r="G6" s="33">
        <f t="shared" si="3"/>
        <v>0</v>
      </c>
      <c r="H6" s="33" t="str">
        <f t="shared" si="3"/>
        <v>宮城県　仙台市</v>
      </c>
      <c r="I6" s="33" t="str">
        <f t="shared" si="3"/>
        <v>法適用</v>
      </c>
      <c r="J6" s="33" t="str">
        <f t="shared" si="3"/>
        <v>下水道事業</v>
      </c>
      <c r="K6" s="33" t="str">
        <f t="shared" si="3"/>
        <v>公共下水道</v>
      </c>
      <c r="L6" s="33" t="str">
        <f t="shared" si="3"/>
        <v>政令市等</v>
      </c>
      <c r="M6" s="33" t="str">
        <f t="shared" si="3"/>
        <v>非設置</v>
      </c>
      <c r="N6" s="34" t="str">
        <f t="shared" si="3"/>
        <v>-</v>
      </c>
      <c r="O6" s="34">
        <f t="shared" si="3"/>
        <v>67.89</v>
      </c>
      <c r="P6" s="34">
        <f t="shared" si="3"/>
        <v>97.98</v>
      </c>
      <c r="Q6" s="34">
        <f t="shared" si="3"/>
        <v>84.75</v>
      </c>
      <c r="R6" s="34">
        <f t="shared" si="3"/>
        <v>1882</v>
      </c>
      <c r="S6" s="34">
        <f t="shared" si="3"/>
        <v>1062585</v>
      </c>
      <c r="T6" s="34">
        <f t="shared" si="3"/>
        <v>786.3</v>
      </c>
      <c r="U6" s="34">
        <f t="shared" si="3"/>
        <v>1351.37</v>
      </c>
      <c r="V6" s="34">
        <f t="shared" si="3"/>
        <v>1037255</v>
      </c>
      <c r="W6" s="34">
        <f t="shared" si="3"/>
        <v>169.31</v>
      </c>
      <c r="X6" s="34">
        <f t="shared" si="3"/>
        <v>6126.37</v>
      </c>
      <c r="Y6" s="35">
        <f>IF(Y7="",NA(),Y7)</f>
        <v>112.27</v>
      </c>
      <c r="Z6" s="35">
        <f t="shared" ref="Z6:AH6" si="4">IF(Z7="",NA(),Z7)</f>
        <v>113.49</v>
      </c>
      <c r="AA6" s="35">
        <f t="shared" si="4"/>
        <v>112.89</v>
      </c>
      <c r="AB6" s="35">
        <f t="shared" si="4"/>
        <v>111.03</v>
      </c>
      <c r="AC6" s="35">
        <f t="shared" si="4"/>
        <v>110.75</v>
      </c>
      <c r="AD6" s="35">
        <f t="shared" si="4"/>
        <v>108.24</v>
      </c>
      <c r="AE6" s="35">
        <f t="shared" si="4"/>
        <v>108.59</v>
      </c>
      <c r="AF6" s="35">
        <f t="shared" si="4"/>
        <v>109.1</v>
      </c>
      <c r="AG6" s="35">
        <f t="shared" si="4"/>
        <v>109.39</v>
      </c>
      <c r="AH6" s="35">
        <f t="shared" si="4"/>
        <v>109.5</v>
      </c>
      <c r="AI6" s="34" t="str">
        <f>IF(AI7="","",IF(AI7="-","【-】","【"&amp;SUBSTITUTE(TEXT(AI7,"#,##0.00"),"-","△")&amp;"】"))</f>
        <v>【108.69】</v>
      </c>
      <c r="AJ6" s="35">
        <f>IF(AJ7="",NA(),AJ7)</f>
        <v>1.38</v>
      </c>
      <c r="AK6" s="34">
        <f t="shared" ref="AK6:AS6" si="5">IF(AK7="",NA(),AK7)</f>
        <v>0</v>
      </c>
      <c r="AL6" s="34">
        <f t="shared" si="5"/>
        <v>0</v>
      </c>
      <c r="AM6" s="34">
        <f t="shared" si="5"/>
        <v>0</v>
      </c>
      <c r="AN6" s="34">
        <f t="shared" si="5"/>
        <v>0</v>
      </c>
      <c r="AO6" s="35">
        <f t="shared" si="5"/>
        <v>0.61</v>
      </c>
      <c r="AP6" s="35">
        <f t="shared" si="5"/>
        <v>0.54</v>
      </c>
      <c r="AQ6" s="35">
        <f t="shared" si="5"/>
        <v>0.36</v>
      </c>
      <c r="AR6" s="35">
        <f t="shared" si="5"/>
        <v>0.22</v>
      </c>
      <c r="AS6" s="35">
        <f t="shared" si="5"/>
        <v>0.01</v>
      </c>
      <c r="AT6" s="34" t="str">
        <f>IF(AT7="","",IF(AT7="-","【-】","【"&amp;SUBSTITUTE(TEXT(AT7,"#,##0.00"),"-","△")&amp;"】"))</f>
        <v>【3.28】</v>
      </c>
      <c r="AU6" s="35">
        <f>IF(AU7="",NA(),AU7)</f>
        <v>77.03</v>
      </c>
      <c r="AV6" s="35">
        <f t="shared" ref="AV6:BD6" si="6">IF(AV7="",NA(),AV7)</f>
        <v>78.42</v>
      </c>
      <c r="AW6" s="35">
        <f t="shared" si="6"/>
        <v>82.51</v>
      </c>
      <c r="AX6" s="35">
        <f t="shared" si="6"/>
        <v>78.099999999999994</v>
      </c>
      <c r="AY6" s="35">
        <f t="shared" si="6"/>
        <v>74.69</v>
      </c>
      <c r="AZ6" s="35">
        <f t="shared" si="6"/>
        <v>55.68</v>
      </c>
      <c r="BA6" s="35">
        <f t="shared" si="6"/>
        <v>56.18</v>
      </c>
      <c r="BB6" s="35">
        <f t="shared" si="6"/>
        <v>59.45</v>
      </c>
      <c r="BC6" s="35">
        <f t="shared" si="6"/>
        <v>64.94</v>
      </c>
      <c r="BD6" s="35">
        <f t="shared" si="6"/>
        <v>70.08</v>
      </c>
      <c r="BE6" s="34" t="str">
        <f>IF(BE7="","",IF(BE7="-","【-】","【"&amp;SUBSTITUTE(TEXT(BE7,"#,##0.00"),"-","△")&amp;"】"))</f>
        <v>【69.49】</v>
      </c>
      <c r="BF6" s="35">
        <f>IF(BF7="",NA(),BF7)</f>
        <v>720.95</v>
      </c>
      <c r="BG6" s="35">
        <f t="shared" ref="BG6:BO6" si="7">IF(BG7="",NA(),BG7)</f>
        <v>700.81</v>
      </c>
      <c r="BH6" s="35">
        <f t="shared" si="7"/>
        <v>686.4</v>
      </c>
      <c r="BI6" s="35">
        <f t="shared" si="7"/>
        <v>660.6</v>
      </c>
      <c r="BJ6" s="35">
        <f t="shared" si="7"/>
        <v>642.27</v>
      </c>
      <c r="BK6" s="35">
        <f t="shared" si="7"/>
        <v>627.59</v>
      </c>
      <c r="BL6" s="35">
        <f t="shared" si="7"/>
        <v>594.09</v>
      </c>
      <c r="BM6" s="35">
        <f t="shared" si="7"/>
        <v>576.02</v>
      </c>
      <c r="BN6" s="35">
        <f t="shared" si="7"/>
        <v>549.48</v>
      </c>
      <c r="BO6" s="35">
        <f t="shared" si="7"/>
        <v>537.13</v>
      </c>
      <c r="BP6" s="34" t="str">
        <f>IF(BP7="","",IF(BP7="-","【-】","【"&amp;SUBSTITUTE(TEXT(BP7,"#,##0.00"),"-","△")&amp;"】"))</f>
        <v>【682.78】</v>
      </c>
      <c r="BQ6" s="35">
        <f>IF(BQ7="",NA(),BQ7)</f>
        <v>127.54</v>
      </c>
      <c r="BR6" s="35">
        <f t="shared" ref="BR6:BZ6" si="8">IF(BR7="",NA(),BR7)</f>
        <v>193.34</v>
      </c>
      <c r="BS6" s="35">
        <f t="shared" si="8"/>
        <v>126.15</v>
      </c>
      <c r="BT6" s="35">
        <f t="shared" si="8"/>
        <v>121.57</v>
      </c>
      <c r="BU6" s="35">
        <f t="shared" si="8"/>
        <v>124.17</v>
      </c>
      <c r="BV6" s="35">
        <f t="shared" si="8"/>
        <v>113.93</v>
      </c>
      <c r="BW6" s="35">
        <f t="shared" si="8"/>
        <v>114.03</v>
      </c>
      <c r="BX6" s="35">
        <f t="shared" si="8"/>
        <v>113.34</v>
      </c>
      <c r="BY6" s="35">
        <f t="shared" si="8"/>
        <v>113.83</v>
      </c>
      <c r="BZ6" s="35">
        <f t="shared" si="8"/>
        <v>112.43</v>
      </c>
      <c r="CA6" s="34" t="str">
        <f>IF(CA7="","",IF(CA7="-","【-】","【"&amp;SUBSTITUTE(TEXT(CA7,"#,##0.00"),"-","△")&amp;"】"))</f>
        <v>【100.91】</v>
      </c>
      <c r="CB6" s="35">
        <f>IF(CB7="",NA(),CB7)</f>
        <v>117.09</v>
      </c>
      <c r="CC6" s="35">
        <f t="shared" ref="CC6:CK6" si="9">IF(CC7="",NA(),CC7)</f>
        <v>77.23</v>
      </c>
      <c r="CD6" s="35">
        <f t="shared" si="9"/>
        <v>118.15</v>
      </c>
      <c r="CE6" s="35">
        <f t="shared" si="9"/>
        <v>123.09</v>
      </c>
      <c r="CF6" s="35">
        <f t="shared" si="9"/>
        <v>119.74</v>
      </c>
      <c r="CG6" s="35">
        <f t="shared" si="9"/>
        <v>116.77</v>
      </c>
      <c r="CH6" s="35">
        <f t="shared" si="9"/>
        <v>116.93</v>
      </c>
      <c r="CI6" s="35">
        <f t="shared" si="9"/>
        <v>117.4</v>
      </c>
      <c r="CJ6" s="35">
        <f t="shared" si="9"/>
        <v>116.87</v>
      </c>
      <c r="CK6" s="35">
        <f t="shared" si="9"/>
        <v>118.55</v>
      </c>
      <c r="CL6" s="34" t="str">
        <f>IF(CL7="","",IF(CL7="-","【-】","【"&amp;SUBSTITUTE(TEXT(CL7,"#,##0.00"),"-","△")&amp;"】"))</f>
        <v>【136.86】</v>
      </c>
      <c r="CM6" s="35">
        <f>IF(CM7="",NA(),CM7)</f>
        <v>89.32</v>
      </c>
      <c r="CN6" s="35">
        <f t="shared" ref="CN6:CV6" si="10">IF(CN7="",NA(),CN7)</f>
        <v>87.16</v>
      </c>
      <c r="CO6" s="35">
        <f t="shared" si="10"/>
        <v>86.78</v>
      </c>
      <c r="CP6" s="35">
        <f t="shared" si="10"/>
        <v>88.83</v>
      </c>
      <c r="CQ6" s="35">
        <f t="shared" si="10"/>
        <v>88.83</v>
      </c>
      <c r="CR6" s="35">
        <f t="shared" si="10"/>
        <v>59.58</v>
      </c>
      <c r="CS6" s="35">
        <f t="shared" si="10"/>
        <v>58.79</v>
      </c>
      <c r="CT6" s="35">
        <f t="shared" si="10"/>
        <v>59.16</v>
      </c>
      <c r="CU6" s="35">
        <f t="shared" si="10"/>
        <v>59.44</v>
      </c>
      <c r="CV6" s="35">
        <f t="shared" si="10"/>
        <v>57.38</v>
      </c>
      <c r="CW6" s="34" t="str">
        <f>IF(CW7="","",IF(CW7="-","【-】","【"&amp;SUBSTITUTE(TEXT(CW7,"#,##0.00"),"-","△")&amp;"】"))</f>
        <v>【58.98】</v>
      </c>
      <c r="CX6" s="35">
        <f>IF(CX7="",NA(),CX7)</f>
        <v>99.52</v>
      </c>
      <c r="CY6" s="35">
        <f t="shared" ref="CY6:DG6" si="11">IF(CY7="",NA(),CY7)</f>
        <v>99.53</v>
      </c>
      <c r="CZ6" s="35">
        <f t="shared" si="11"/>
        <v>99.61</v>
      </c>
      <c r="DA6" s="35">
        <f t="shared" si="11"/>
        <v>99.63</v>
      </c>
      <c r="DB6" s="35">
        <f t="shared" si="11"/>
        <v>99.65</v>
      </c>
      <c r="DC6" s="35">
        <f t="shared" si="11"/>
        <v>98.71</v>
      </c>
      <c r="DD6" s="35">
        <f t="shared" si="11"/>
        <v>98.76</v>
      </c>
      <c r="DE6" s="35">
        <f t="shared" si="11"/>
        <v>98.86</v>
      </c>
      <c r="DF6" s="35">
        <f t="shared" si="11"/>
        <v>98.9</v>
      </c>
      <c r="DG6" s="35">
        <f t="shared" si="11"/>
        <v>98.98</v>
      </c>
      <c r="DH6" s="34" t="str">
        <f>IF(DH7="","",IF(DH7="-","【-】","【"&amp;SUBSTITUTE(TEXT(DH7,"#,##0.00"),"-","△")&amp;"】"))</f>
        <v>【95.20】</v>
      </c>
      <c r="DI6" s="35">
        <f>IF(DI7="",NA(),DI7)</f>
        <v>40.130000000000003</v>
      </c>
      <c r="DJ6" s="35">
        <f t="shared" ref="DJ6:DR6" si="12">IF(DJ7="",NA(),DJ7)</f>
        <v>40.6</v>
      </c>
      <c r="DK6" s="35">
        <f t="shared" si="12"/>
        <v>39.94</v>
      </c>
      <c r="DL6" s="35">
        <f t="shared" si="12"/>
        <v>40.58</v>
      </c>
      <c r="DM6" s="35">
        <f t="shared" si="12"/>
        <v>41.37</v>
      </c>
      <c r="DN6" s="35">
        <f t="shared" si="12"/>
        <v>42</v>
      </c>
      <c r="DO6" s="35">
        <f t="shared" si="12"/>
        <v>43.2</v>
      </c>
      <c r="DP6" s="35">
        <f t="shared" si="12"/>
        <v>44.55</v>
      </c>
      <c r="DQ6" s="35">
        <f t="shared" si="12"/>
        <v>45.79</v>
      </c>
      <c r="DR6" s="35">
        <f t="shared" si="12"/>
        <v>47.06</v>
      </c>
      <c r="DS6" s="34" t="str">
        <f>IF(DS7="","",IF(DS7="-","【-】","【"&amp;SUBSTITUTE(TEXT(DS7,"#,##0.00"),"-","△")&amp;"】"))</f>
        <v>【38.60】</v>
      </c>
      <c r="DT6" s="35">
        <f>IF(DT7="",NA(),DT7)</f>
        <v>4.47</v>
      </c>
      <c r="DU6" s="34">
        <f t="shared" ref="DU6:EC6" si="13">IF(DU7="",NA(),DU7)</f>
        <v>0</v>
      </c>
      <c r="DV6" s="35">
        <f t="shared" si="13"/>
        <v>5.43</v>
      </c>
      <c r="DW6" s="35">
        <f t="shared" si="13"/>
        <v>5.93</v>
      </c>
      <c r="DX6" s="35">
        <f t="shared" si="13"/>
        <v>6.71</v>
      </c>
      <c r="DY6" s="35">
        <f t="shared" si="13"/>
        <v>6.95</v>
      </c>
      <c r="DZ6" s="35">
        <f t="shared" si="13"/>
        <v>7.39</v>
      </c>
      <c r="EA6" s="35">
        <f t="shared" si="13"/>
        <v>8.25</v>
      </c>
      <c r="EB6" s="35">
        <f t="shared" si="13"/>
        <v>9</v>
      </c>
      <c r="EC6" s="35">
        <f t="shared" si="13"/>
        <v>9.6300000000000008</v>
      </c>
      <c r="ED6" s="34" t="str">
        <f>IF(ED7="","",IF(ED7="-","【-】","【"&amp;SUBSTITUTE(TEXT(ED7,"#,##0.00"),"-","△")&amp;"】"))</f>
        <v>【5.64】</v>
      </c>
      <c r="EE6" s="35">
        <f>IF(EE7="",NA(),EE7)</f>
        <v>0.08</v>
      </c>
      <c r="EF6" s="34">
        <f t="shared" ref="EF6:EN6" si="14">IF(EF7="",NA(),EF7)</f>
        <v>0</v>
      </c>
      <c r="EG6" s="35">
        <f t="shared" si="14"/>
        <v>0.1</v>
      </c>
      <c r="EH6" s="35">
        <f t="shared" si="14"/>
        <v>0.03</v>
      </c>
      <c r="EI6" s="35">
        <f t="shared" si="14"/>
        <v>0.13</v>
      </c>
      <c r="EJ6" s="35">
        <f t="shared" si="14"/>
        <v>0.38</v>
      </c>
      <c r="EK6" s="35">
        <f t="shared" si="14"/>
        <v>0.35</v>
      </c>
      <c r="EL6" s="35">
        <f t="shared" si="14"/>
        <v>0.39</v>
      </c>
      <c r="EM6" s="35">
        <f t="shared" si="14"/>
        <v>0.43</v>
      </c>
      <c r="EN6" s="35">
        <f t="shared" si="14"/>
        <v>0.39</v>
      </c>
      <c r="EO6" s="34" t="str">
        <f>IF(EO7="","",IF(EO7="-","【-】","【"&amp;SUBSTITUTE(TEXT(EO7,"#,##0.00"),"-","△")&amp;"】"))</f>
        <v>【0.23】</v>
      </c>
    </row>
    <row r="7" spans="1:148" s="36" customFormat="1" x14ac:dyDescent="0.15">
      <c r="A7" s="28"/>
      <c r="B7" s="37">
        <v>2018</v>
      </c>
      <c r="C7" s="37">
        <v>41009</v>
      </c>
      <c r="D7" s="37">
        <v>46</v>
      </c>
      <c r="E7" s="37">
        <v>17</v>
      </c>
      <c r="F7" s="37">
        <v>1</v>
      </c>
      <c r="G7" s="37">
        <v>0</v>
      </c>
      <c r="H7" s="37" t="s">
        <v>95</v>
      </c>
      <c r="I7" s="37" t="s">
        <v>96</v>
      </c>
      <c r="J7" s="37" t="s">
        <v>97</v>
      </c>
      <c r="K7" s="37" t="s">
        <v>98</v>
      </c>
      <c r="L7" s="37" t="s">
        <v>99</v>
      </c>
      <c r="M7" s="37" t="s">
        <v>100</v>
      </c>
      <c r="N7" s="38" t="s">
        <v>101</v>
      </c>
      <c r="O7" s="38">
        <v>67.89</v>
      </c>
      <c r="P7" s="38">
        <v>97.98</v>
      </c>
      <c r="Q7" s="38">
        <v>84.75</v>
      </c>
      <c r="R7" s="38">
        <v>1882</v>
      </c>
      <c r="S7" s="38">
        <v>1062585</v>
      </c>
      <c r="T7" s="38">
        <v>786.3</v>
      </c>
      <c r="U7" s="38">
        <v>1351.37</v>
      </c>
      <c r="V7" s="38">
        <v>1037255</v>
      </c>
      <c r="W7" s="38">
        <v>169.31</v>
      </c>
      <c r="X7" s="38">
        <v>6126.37</v>
      </c>
      <c r="Y7" s="38">
        <v>112.27</v>
      </c>
      <c r="Z7" s="38">
        <v>113.49</v>
      </c>
      <c r="AA7" s="38">
        <v>112.89</v>
      </c>
      <c r="AB7" s="38">
        <v>111.03</v>
      </c>
      <c r="AC7" s="38">
        <v>110.75</v>
      </c>
      <c r="AD7" s="38">
        <v>108.24</v>
      </c>
      <c r="AE7" s="38">
        <v>108.59</v>
      </c>
      <c r="AF7" s="38">
        <v>109.1</v>
      </c>
      <c r="AG7" s="38">
        <v>109.39</v>
      </c>
      <c r="AH7" s="38">
        <v>109.5</v>
      </c>
      <c r="AI7" s="38">
        <v>108.69</v>
      </c>
      <c r="AJ7" s="38">
        <v>1.38</v>
      </c>
      <c r="AK7" s="38">
        <v>0</v>
      </c>
      <c r="AL7" s="38">
        <v>0</v>
      </c>
      <c r="AM7" s="38">
        <v>0</v>
      </c>
      <c r="AN7" s="38">
        <v>0</v>
      </c>
      <c r="AO7" s="38">
        <v>0.61</v>
      </c>
      <c r="AP7" s="38">
        <v>0.54</v>
      </c>
      <c r="AQ7" s="38">
        <v>0.36</v>
      </c>
      <c r="AR7" s="38">
        <v>0.22</v>
      </c>
      <c r="AS7" s="38">
        <v>0.01</v>
      </c>
      <c r="AT7" s="38">
        <v>3.28</v>
      </c>
      <c r="AU7" s="38">
        <v>77.03</v>
      </c>
      <c r="AV7" s="38">
        <v>78.42</v>
      </c>
      <c r="AW7" s="38">
        <v>82.51</v>
      </c>
      <c r="AX7" s="38">
        <v>78.099999999999994</v>
      </c>
      <c r="AY7" s="38">
        <v>74.69</v>
      </c>
      <c r="AZ7" s="38">
        <v>55.68</v>
      </c>
      <c r="BA7" s="38">
        <v>56.18</v>
      </c>
      <c r="BB7" s="38">
        <v>59.45</v>
      </c>
      <c r="BC7" s="38">
        <v>64.94</v>
      </c>
      <c r="BD7" s="38">
        <v>70.08</v>
      </c>
      <c r="BE7" s="38">
        <v>69.489999999999995</v>
      </c>
      <c r="BF7" s="38">
        <v>720.95</v>
      </c>
      <c r="BG7" s="38">
        <v>700.81</v>
      </c>
      <c r="BH7" s="38">
        <v>686.4</v>
      </c>
      <c r="BI7" s="38">
        <v>660.6</v>
      </c>
      <c r="BJ7" s="38">
        <v>642.27</v>
      </c>
      <c r="BK7" s="38">
        <v>627.59</v>
      </c>
      <c r="BL7" s="38">
        <v>594.09</v>
      </c>
      <c r="BM7" s="38">
        <v>576.02</v>
      </c>
      <c r="BN7" s="38">
        <v>549.48</v>
      </c>
      <c r="BO7" s="38">
        <v>537.13</v>
      </c>
      <c r="BP7" s="38">
        <v>682.78</v>
      </c>
      <c r="BQ7" s="38">
        <v>127.54</v>
      </c>
      <c r="BR7" s="38">
        <v>193.34</v>
      </c>
      <c r="BS7" s="38">
        <v>126.15</v>
      </c>
      <c r="BT7" s="38">
        <v>121.57</v>
      </c>
      <c r="BU7" s="38">
        <v>124.17</v>
      </c>
      <c r="BV7" s="38">
        <v>113.93</v>
      </c>
      <c r="BW7" s="38">
        <v>114.03</v>
      </c>
      <c r="BX7" s="38">
        <v>113.34</v>
      </c>
      <c r="BY7" s="38">
        <v>113.83</v>
      </c>
      <c r="BZ7" s="38">
        <v>112.43</v>
      </c>
      <c r="CA7" s="38">
        <v>100.91</v>
      </c>
      <c r="CB7" s="38">
        <v>117.09</v>
      </c>
      <c r="CC7" s="38">
        <v>77.23</v>
      </c>
      <c r="CD7" s="38">
        <v>118.15</v>
      </c>
      <c r="CE7" s="38">
        <v>123.09</v>
      </c>
      <c r="CF7" s="38">
        <v>119.74</v>
      </c>
      <c r="CG7" s="38">
        <v>116.77</v>
      </c>
      <c r="CH7" s="38">
        <v>116.93</v>
      </c>
      <c r="CI7" s="38">
        <v>117.4</v>
      </c>
      <c r="CJ7" s="38">
        <v>116.87</v>
      </c>
      <c r="CK7" s="38">
        <v>118.55</v>
      </c>
      <c r="CL7" s="38">
        <v>136.86000000000001</v>
      </c>
      <c r="CM7" s="38">
        <v>89.32</v>
      </c>
      <c r="CN7" s="38">
        <v>87.16</v>
      </c>
      <c r="CO7" s="38">
        <v>86.78</v>
      </c>
      <c r="CP7" s="38">
        <v>88.83</v>
      </c>
      <c r="CQ7" s="38">
        <v>88.83</v>
      </c>
      <c r="CR7" s="38">
        <v>59.58</v>
      </c>
      <c r="CS7" s="38">
        <v>58.79</v>
      </c>
      <c r="CT7" s="38">
        <v>59.16</v>
      </c>
      <c r="CU7" s="38">
        <v>59.44</v>
      </c>
      <c r="CV7" s="38">
        <v>57.38</v>
      </c>
      <c r="CW7" s="38">
        <v>58.98</v>
      </c>
      <c r="CX7" s="38">
        <v>99.52</v>
      </c>
      <c r="CY7" s="38">
        <v>99.53</v>
      </c>
      <c r="CZ7" s="38">
        <v>99.61</v>
      </c>
      <c r="DA7" s="38">
        <v>99.63</v>
      </c>
      <c r="DB7" s="38">
        <v>99.65</v>
      </c>
      <c r="DC7" s="38">
        <v>98.71</v>
      </c>
      <c r="DD7" s="38">
        <v>98.76</v>
      </c>
      <c r="DE7" s="38">
        <v>98.86</v>
      </c>
      <c r="DF7" s="38">
        <v>98.9</v>
      </c>
      <c r="DG7" s="38">
        <v>98.98</v>
      </c>
      <c r="DH7" s="38">
        <v>95.2</v>
      </c>
      <c r="DI7" s="38">
        <v>40.130000000000003</v>
      </c>
      <c r="DJ7" s="38">
        <v>40.6</v>
      </c>
      <c r="DK7" s="38">
        <v>39.94</v>
      </c>
      <c r="DL7" s="38">
        <v>40.58</v>
      </c>
      <c r="DM7" s="38">
        <v>41.37</v>
      </c>
      <c r="DN7" s="38">
        <v>42</v>
      </c>
      <c r="DO7" s="38">
        <v>43.2</v>
      </c>
      <c r="DP7" s="38">
        <v>44.55</v>
      </c>
      <c r="DQ7" s="38">
        <v>45.79</v>
      </c>
      <c r="DR7" s="38">
        <v>47.06</v>
      </c>
      <c r="DS7" s="38">
        <v>38.6</v>
      </c>
      <c r="DT7" s="38">
        <v>4.47</v>
      </c>
      <c r="DU7" s="38">
        <v>0</v>
      </c>
      <c r="DV7" s="38">
        <v>5.43</v>
      </c>
      <c r="DW7" s="38">
        <v>5.93</v>
      </c>
      <c r="DX7" s="38">
        <v>6.71</v>
      </c>
      <c r="DY7" s="38">
        <v>6.95</v>
      </c>
      <c r="DZ7" s="38">
        <v>7.39</v>
      </c>
      <c r="EA7" s="38">
        <v>8.25</v>
      </c>
      <c r="EB7" s="38">
        <v>9</v>
      </c>
      <c r="EC7" s="38">
        <v>9.6300000000000008</v>
      </c>
      <c r="ED7" s="38">
        <v>5.64</v>
      </c>
      <c r="EE7" s="38">
        <v>0.08</v>
      </c>
      <c r="EF7" s="38">
        <v>0</v>
      </c>
      <c r="EG7" s="38">
        <v>0.1</v>
      </c>
      <c r="EH7" s="38">
        <v>0.03</v>
      </c>
      <c r="EI7" s="38">
        <v>0.13</v>
      </c>
      <c r="EJ7" s="38">
        <v>0.38</v>
      </c>
      <c r="EK7" s="38">
        <v>0.35</v>
      </c>
      <c r="EL7" s="38">
        <v>0.39</v>
      </c>
      <c r="EM7" s="38">
        <v>0.43</v>
      </c>
      <c r="EN7" s="38">
        <v>0.39</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仙台市</cp:lastModifiedBy>
  <dcterms:created xsi:type="dcterms:W3CDTF">2019-12-05T04:42:39Z</dcterms:created>
  <dcterms:modified xsi:type="dcterms:W3CDTF">2020-01-23T04:50:41Z</dcterms:modified>
  <cp:category/>
</cp:coreProperties>
</file>