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４）企業経営業務\②照会・回答，供覧\照会回答\Ｒ1\加藤\99_経営比較分析表の分析等について\03_回答\"/>
    </mc:Choice>
  </mc:AlternateContent>
  <workbookProtection workbookAlgorithmName="SHA-512" workbookHashValue="yhQwYmYGaJEMN18CimE6zMVak97oWOKZmBla8MlSyGbG8v7jtDrKQc+wpK7jaUvT99IklnZ0FybjP0MS8JVV7Q==" workbookSaltValue="D1UnykrKM9AVHCVkoVLa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<sst xmlns="http://schemas.openxmlformats.org/spreadsheetml/2006/main" count="223" uniqueCount="111">
  <si>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</si>
  <si>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</si>
  <si>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</si>
  <si>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</si>
  <si>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</si>
  <si>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</si>
  <si>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</si>
  <si>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</si>
  <si>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</si>
  <si>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</si>
  <si>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</si>
  <si>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</si>
  <si>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</si>
  <si>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</si>
  <si>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</si>
  <si>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</si>
  <si>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</si>
  <si>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</si>
  <si>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</si>
  <si>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</si>
  <si>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</si>
  <si>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</si>
  <si>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</si>
  <si>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</si>
  <si>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</si>
  <si>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</si>
  <si>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</si>
  <si>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</si>
  <si>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</si>
  <si>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</si>
  <si>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</si>
  <si>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</si>
  <si>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</si>
  <si>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</si>
  <si>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</si>
  <si>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</si>
  <si>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</si>
  <si>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</si>
  <si>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</si>
  <si>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</si>
  <si>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</si>
  <si>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</si>
  <si>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</si>
  <si>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</si>
  <si>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</si>
  <si>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</si>
  <si>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</si>
  <si>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</si>
  <si>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</si>
  <si>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</si>
  <si>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</si>
  <si>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</si>
  <si>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</si>
  <si>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</si>
  <si>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</si>
  <si>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</si>
  <si>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</si>
  <si>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</si>
  <si>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</si>
  <si>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</si>
  <si>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</si>
  <si>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</si>
  <si>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</si>
  <si>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</si>
  <si>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</si>
  <si>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</si>
  <si>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</si>
  <si>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</si>
  <si>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</si>
  <si>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</si>
  <si>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</si>
  <si>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</si>
  <si>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</si>
  <si>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</si>
  <si>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</si>
  <si>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</si>
  <si>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</si>
  <si>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</si>
  <si>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</si>
  <si>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</si>
  <si>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</si>
  <si>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</si>
  <si>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</si>
  <si>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</si>
  <si>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</si>
  <si>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</si>
  <si>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</si>
  <si>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</si>
  <si>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</si>
  <si>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</si>
  <si>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</si>
  <si>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</si>
  <si>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</si>
  <si>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</si>
  <si>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</si>
  <si>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</si>
  <si>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</si>
  <si>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</si>
  <si>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</si>
  <si>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</si>
  <si>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</si>
  <si>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</si>
  <si>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</si>
  <si>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</si>
  <si>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</si>
  <si>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</si>
  <si>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</si>
  <si>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</si>
  <si>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農業集落における事業であるため事業対象地域の人口密度が低く、維持管理や設備投資などの費用を使用料収入で回収することが困難な状況であり、設備投資などについては一般会計からの補助金で賄うこととしています。なお、一般会計からの補助金は総収益の約半分を占めています。
こうしたことから、数値の算出に当該補助金が含まれない⑤経費回収率や⑥汚水処理原価などでは類似団体と大きな差がありますが、当該補助金が含まれる①経常収支比率ではそれほど大きな差がない状況となっています。
④企業債残高対事業規模比率は、現状で未だ高い水準にあるものの、今後は、過去に高金利で借り入れた企業債の償還が順次進むため、支払利息の減少により費用が減少し、経営状況の改善が一定程度見込まれます。
この他、⑦施設利用率は、低い値で推移しており、より適正な施設規模について検討する必要があります。</t>
    <phoneticPr fontId="4"/>
  </si>
  <si>
    <t>法定耐用年数を超過した管渠がないことから、②管渠老朽化率及び③管渠改善率については、0で推移しています。
ただし、類似団体と比較して①有形固定資産減価償却率が高くなっており、管渠以外の施設を中心に老朽化が一定程度進んでいる状況にあります。</t>
    <phoneticPr fontId="4"/>
  </si>
  <si>
    <t>本事業の性質上、赤字経営となりやすい傾向にありますが、公共下水道を中心とした下水道事業全体で経営を行っているため、経営に問題は生じておりません。
しかしながら、本事業においても収支差を縮小させるため、施設の再編等を含めたより適切な施設のあり方を検討するなど、費用の低減に努める必要があります。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</si>
</sst>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0.01</c:v>
                </c:pt>
                <c:pt idx="4">
                  <c:v>0</c:v>
                </c:pt>
              </c:numCache>
            </c:numRef>
          </c:val>
          <c:extLst>
            <c:ext xmlns:c16="http://schemas.microsoft.com/office/drawing/2014/chart" uri="{C3380CC4-5D6E-409C-BE32-E72D297353CC}">
              <c16:uniqueId val="{00000000-92B2-4A26-AD72-EB2B0403FE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2B2-4A26-AD72-EB2B0403FE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57.46</c:v>
                </c:pt>
                <c:pt idx="1">
                  <c:v>57.46</c:v>
                </c:pt>
                <c:pt idx="2">
                  <c:v>45.12</c:v>
                </c:pt>
                <c:pt idx="3">
                  <c:v>46.41</c:v>
                </c:pt>
                <c:pt idx="4">
                  <c:v>46.41</c:v>
                </c:pt>
              </c:numCache>
            </c:numRef>
          </c:val>
          <c:extLst>
            <c:ext xmlns:c16="http://schemas.microsoft.com/office/drawing/2014/chart" uri="{C3380CC4-5D6E-409C-BE32-E72D297353CC}">
              <c16:uniqueId val="{00000000-2193-4C4E-9A0B-45CF82A0511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193-4C4E-9A0B-45CF82A0511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96.82</c:v>
                </c:pt>
                <c:pt idx="1">
                  <c:v>97.17</c:v>
                </c:pt>
                <c:pt idx="2">
                  <c:v>97.43</c:v>
                </c:pt>
                <c:pt idx="3">
                  <c:v>97.44</c:v>
                </c:pt>
                <c:pt idx="4">
                  <c:v>97.65</c:v>
                </c:pt>
              </c:numCache>
            </c:numRef>
          </c:val>
          <c:extLst>
            <c:ext xmlns:c16="http://schemas.microsoft.com/office/drawing/2014/chart" uri="{C3380CC4-5D6E-409C-BE32-E72D297353CC}">
              <c16:uniqueId val="{00000000-555D-4D39-929C-A9DBC6F821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55D-4D39-929C-A9DBC6F821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88.47</c:v>
                </c:pt>
                <c:pt idx="1">
                  <c:v>87.1</c:v>
                </c:pt>
                <c:pt idx="2">
                  <c:v>87.22</c:v>
                </c:pt>
                <c:pt idx="3">
                  <c:v>86.08</c:v>
                </c:pt>
                <c:pt idx="4">
                  <c:v>87.58</c:v>
                </c:pt>
              </c:numCache>
            </c:numRef>
          </c:val>
          <c:extLst>
            <c:ext xmlns:c16="http://schemas.microsoft.com/office/drawing/2014/chart" uri="{C3380CC4-5D6E-409C-BE32-E72D297353CC}">
              <c16:uniqueId val="{00000000-E3D8-4754-B5F3-3656AE5453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E3D8-4754-B5F3-3656AE5453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29.78</c:v>
                </c:pt>
                <c:pt idx="1">
                  <c:v>31.67</c:v>
                </c:pt>
                <c:pt idx="2">
                  <c:v>33.85</c:v>
                </c:pt>
                <c:pt idx="3">
                  <c:v>36.1</c:v>
                </c:pt>
                <c:pt idx="4">
                  <c:v>38.299999999999997</c:v>
                </c:pt>
              </c:numCache>
            </c:numRef>
          </c:val>
          <c:extLst>
            <c:ext xmlns:c16="http://schemas.microsoft.com/office/drawing/2014/chart" uri="{C3380CC4-5D6E-409C-BE32-E72D297353CC}">
              <c16:uniqueId val="{00000000-8B55-4A51-B90C-F0A25F53FE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8B55-4A51-B90C-F0A25F53FE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7E-4E6C-8D55-98CB0918D7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ED7E-4E6C-8D55-98CB0918D7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270.27999999999997</c:v>
                </c:pt>
                <c:pt idx="1">
                  <c:v>211.18</c:v>
                </c:pt>
                <c:pt idx="2">
                  <c:v>215.33</c:v>
                </c:pt>
                <c:pt idx="3">
                  <c:v>183.68</c:v>
                </c:pt>
                <c:pt idx="4">
                  <c:v>163.96</c:v>
                </c:pt>
              </c:numCache>
            </c:numRef>
          </c:val>
          <c:extLst>
            <c:ext xmlns:c16="http://schemas.microsoft.com/office/drawing/2014/chart" uri="{C3380CC4-5D6E-409C-BE32-E72D297353CC}">
              <c16:uniqueId val="{00000000-68DF-4973-8470-C857FC8D12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68DF-4973-8470-C857FC8D12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0.67</c:v>
                </c:pt>
                <c:pt idx="1">
                  <c:v>-6.82</c:v>
                </c:pt>
                <c:pt idx="2">
                  <c:v>-25.48</c:v>
                </c:pt>
                <c:pt idx="3">
                  <c:v>-6.35</c:v>
                </c:pt>
                <c:pt idx="4">
                  <c:v>-6.61</c:v>
                </c:pt>
              </c:numCache>
            </c:numRef>
          </c:val>
          <c:extLst>
            <c:ext xmlns:c16="http://schemas.microsoft.com/office/drawing/2014/chart" uri="{C3380CC4-5D6E-409C-BE32-E72D297353CC}">
              <c16:uniqueId val="{00000000-F98A-45D5-B1F0-F3CA7EC491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F98A-45D5-B1F0-F3CA7EC491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10318.370000000001</c:v>
                </c:pt>
                <c:pt idx="1">
                  <c:v>9723.68</c:v>
                </c:pt>
                <c:pt idx="2">
                  <c:v>8821.41</c:v>
                </c:pt>
                <c:pt idx="3">
                  <c:v>8250.08</c:v>
                </c:pt>
                <c:pt idx="4">
                  <c:v>7688.1</c:v>
                </c:pt>
              </c:numCache>
            </c:numRef>
          </c:val>
          <c:extLst>
            <c:ext xmlns:c16="http://schemas.microsoft.com/office/drawing/2014/chart" uri="{C3380CC4-5D6E-409C-BE32-E72D297353CC}">
              <c16:uniqueId val="{00000000-0251-4EC0-98CE-1D969BA899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251-4EC0-98CE-1D969BA899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c:v>
                </c:pt>
                <c:pt idx="1">
                  <c:v>12.65</c:v>
                </c:pt>
                <c:pt idx="2">
                  <c:v>12.36</c:v>
                </c:pt>
                <c:pt idx="3">
                  <c:v>13.43</c:v>
                </c:pt>
                <c:pt idx="4">
                  <c:v>13.25</c:v>
                </c:pt>
              </c:numCache>
            </c:numRef>
          </c:val>
          <c:extLst>
            <c:ext xmlns:c16="http://schemas.microsoft.com/office/drawing/2014/chart" uri="{C3380CC4-5D6E-409C-BE32-E72D297353CC}">
              <c16:uniqueId val="{00000000-A85D-4C4C-B771-958122D2B9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85D-4C4C-B771-958122D2B9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1065.06</c:v>
                </c:pt>
                <c:pt idx="1">
                  <c:v>911.86</c:v>
                </c:pt>
                <c:pt idx="2">
                  <c:v>940.5</c:v>
                </c:pt>
                <c:pt idx="3">
                  <c:v>866.43</c:v>
                </c:pt>
                <c:pt idx="4">
                  <c:v>885.08</c:v>
                </c:pt>
              </c:numCache>
            </c:numRef>
          </c:val>
          <c:extLst>
            <c:ext xmlns:c16="http://schemas.microsoft.com/office/drawing/2014/chart" uri="{C3380CC4-5D6E-409C-BE32-E72D297353CC}">
              <c16:uniqueId val="{00000000-B71A-4FF2-86DB-09C735FBD1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71A-4FF2-86DB-09C735FBD1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70" sqref="CA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仙台市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1062585</v>
      </c>
      <c r="AM8" s="68"/>
      <c r="AN8" s="68"/>
      <c r="AO8" s="68"/>
      <c r="AP8" s="68"/>
      <c r="AQ8" s="68"/>
      <c r="AR8" s="68"/>
      <c r="AS8" s="68"/>
      <c r="AT8" s="67">
        <f>データ!T6</f>
        <v>786.3</v>
      </c>
      <c r="AU8" s="67"/>
      <c r="AV8" s="67"/>
      <c r="AW8" s="67"/>
      <c r="AX8" s="67"/>
      <c r="AY8" s="67"/>
      <c r="AZ8" s="67"/>
      <c r="BA8" s="67"/>
      <c r="BB8" s="67">
        <f>データ!U6</f>
        <v>1351.37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51.74</v>
      </c>
      <c r="J10" s="67"/>
      <c r="K10" s="67"/>
      <c r="L10" s="67"/>
      <c r="M10" s="67"/>
      <c r="N10" s="67"/>
      <c r="O10" s="67"/>
      <c r="P10" s="67">
        <f>データ!P6</f>
        <v>0.5</v>
      </c>
      <c r="Q10" s="67"/>
      <c r="R10" s="67"/>
      <c r="S10" s="67"/>
      <c r="T10" s="67"/>
      <c r="U10" s="67"/>
      <c r="V10" s="67"/>
      <c r="W10" s="67">
        <f>データ!Q6</f>
        <v>84.74</v>
      </c>
      <c r="X10" s="67"/>
      <c r="Y10" s="67"/>
      <c r="Z10" s="67"/>
      <c r="AA10" s="67"/>
      <c r="AB10" s="67"/>
      <c r="AC10" s="67"/>
      <c r="AD10" s="68">
        <f>データ!R6</f>
        <v>1882</v>
      </c>
      <c r="AE10" s="68"/>
      <c r="AF10" s="68"/>
      <c r="AG10" s="68"/>
      <c r="AH10" s="68"/>
      <c r="AI10" s="68"/>
      <c r="AJ10" s="68"/>
      <c r="AK10" s="2"/>
      <c r="AL10" s="68">
        <f>データ!V6</f>
        <v>5310</v>
      </c>
      <c r="AM10" s="68"/>
      <c r="AN10" s="68"/>
      <c r="AO10" s="68"/>
      <c r="AP10" s="68"/>
      <c r="AQ10" s="68"/>
      <c r="AR10" s="68"/>
      <c r="AS10" s="68"/>
      <c r="AT10" s="67">
        <f>データ!W6</f>
        <v>3.66</v>
      </c>
      <c r="AU10" s="67"/>
      <c r="AV10" s="67"/>
      <c r="AW10" s="67"/>
      <c r="AX10" s="67"/>
      <c r="AY10" s="67"/>
      <c r="AZ10" s="67"/>
      <c r="BA10" s="67"/>
      <c r="BB10" s="67">
        <f>データ!X6</f>
        <v>1450.82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tkKVg2k5j0aaw25C9GZm8c/RRvihrUNPwqCxn0Dvq5LQa9HaHFlfyTv1EzKr2TthkX/RGH6a4SWEV7/Q6ZfWOQ==" saltValue="Uhn4p+MxLMwRXH9GQ/oQ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41009</v>
      </c>
      <c r="D6" s="33">
        <f t="shared" si="3"/>
        <v>46</v>
      </c>
      <c r="E6" s="33">
        <f t="shared" si="3"/>
        <v>17</v>
      </c>
      <c r="F6" s="33">
        <f t="shared" si="3"/>
        <v>5</v>
      </c>
      <c r="G6" s="33">
        <f t="shared" si="3"/>
        <v>0</v>
      </c>
      <c r="H6" s="33" t="str">
        <f t="shared" si="3"/>
        <v>宮城県　仙台市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51.74</v>
      </c>
      <c r="P6" s="34">
        <f t="shared" si="3"/>
        <v>0.5</v>
      </c>
      <c r="Q6" s="34">
        <f t="shared" si="3"/>
        <v>84.74</v>
      </c>
      <c r="R6" s="34">
        <f t="shared" si="3"/>
        <v>1882</v>
      </c>
      <c r="S6" s="34">
        <f t="shared" si="3"/>
        <v>1062585</v>
      </c>
      <c r="T6" s="34">
        <f t="shared" si="3"/>
        <v>786.3</v>
      </c>
      <c r="U6" s="34">
        <f t="shared" si="3"/>
        <v>1351.37</v>
      </c>
      <c r="V6" s="34">
        <f t="shared" si="3"/>
        <v>5310</v>
      </c>
      <c r="W6" s="34">
        <f t="shared" si="3"/>
        <v>3.66</v>
      </c>
      <c r="X6" s="34">
        <f t="shared" si="3"/>
        <v>1450.82</v>
      </c>
      <c r="Y6" s="35">
        <f>IF(Y7="",NA(),Y7)</f>
        <v>88.47</v>
      </c>
      <c r="Z6" s="35">
        <f t="shared" ref="Z6:AH6" si="4">IF(Z7="",NA(),Z7)</f>
        <v>87.1</v>
      </c>
      <c r="AA6" s="35">
        <f t="shared" si="4"/>
        <v>87.22</v>
      </c>
      <c r="AB6" s="35">
        <f t="shared" si="4"/>
        <v>86.08</v>
      </c>
      <c r="AC6" s="35">
        <f t="shared" si="4"/>
        <v>87.58</v>
      </c>
      <c r="AD6" s="35">
        <f t="shared" si="4"/>
        <v>97.53</v>
      </c>
      <c r="AE6" s="35">
        <f t="shared" si="4"/>
        <v>99.64</v>
      </c>
      <c r="AF6" s="35">
        <f t="shared" si="4"/>
        <v>99.66</v>
      </c>
      <c r="AG6" s="35">
        <f t="shared" si="4"/>
        <v>100.95</v>
      </c>
      <c r="AH6" s="35">
        <f t="shared" si="4"/>
        <v>101.77</v>
      </c>
      <c r="AI6" s="34" t="str">
        <f>IF(AI7="","",IF(AI7="-","【-】","【"&amp;SUBSTITUTE(TEXT(AI7,"#,##0.00"),"-","△")&amp;"】"))</f>
        <v>【101.60】</v>
      </c>
      <c r="AJ6" s="35">
        <f>IF(AJ7="",NA(),AJ7)</f>
        <v>270.27999999999997</v>
      </c>
      <c r="AK6" s="35">
        <f t="shared" ref="AK6:AS6" si="5">IF(AK7="",NA(),AK7)</f>
        <v>211.18</v>
      </c>
      <c r="AL6" s="35">
        <f t="shared" si="5"/>
        <v>215.33</v>
      </c>
      <c r="AM6" s="35">
        <f t="shared" si="5"/>
        <v>183.68</v>
      </c>
      <c r="AN6" s="35">
        <f t="shared" si="5"/>
        <v>163.96</v>
      </c>
      <c r="AO6" s="35">
        <f t="shared" si="5"/>
        <v>223.09</v>
      </c>
      <c r="AP6" s="35">
        <f t="shared" si="5"/>
        <v>214.61</v>
      </c>
      <c r="AQ6" s="35">
        <f t="shared" si="5"/>
        <v>225.39</v>
      </c>
      <c r="AR6" s="35">
        <f t="shared" si="5"/>
        <v>224.04</v>
      </c>
      <c r="AS6" s="35">
        <f t="shared" si="5"/>
        <v>227.4</v>
      </c>
      <c r="AT6" s="34" t="str">
        <f>IF(AT7="","",IF(AT7="-","【-】","【"&amp;SUBSTITUTE(TEXT(AT7,"#,##0.00"),"-","△")&amp;"】"))</f>
        <v>【195.44】</v>
      </c>
      <c r="AU6" s="35">
        <f>IF(AU7="",NA(),AU7)</f>
        <v>0.67</v>
      </c>
      <c r="AV6" s="35">
        <f t="shared" ref="AV6:BD6" si="6">IF(AV7="",NA(),AV7)</f>
        <v>-6.82</v>
      </c>
      <c r="AW6" s="35">
        <f t="shared" si="6"/>
        <v>-25.48</v>
      </c>
      <c r="AX6" s="35">
        <f t="shared" si="6"/>
        <v>-6.35</v>
      </c>
      <c r="AY6" s="35">
        <f t="shared" si="6"/>
        <v>-6.61</v>
      </c>
      <c r="AZ6" s="35">
        <f t="shared" si="6"/>
        <v>33.03</v>
      </c>
      <c r="BA6" s="35">
        <f t="shared" si="6"/>
        <v>29.45</v>
      </c>
      <c r="BB6" s="35">
        <f t="shared" si="6"/>
        <v>31.84</v>
      </c>
      <c r="BC6" s="35">
        <f t="shared" si="6"/>
        <v>29.91</v>
      </c>
      <c r="BD6" s="35">
        <f t="shared" si="6"/>
        <v>29.54</v>
      </c>
      <c r="BE6" s="34" t="str">
        <f>IF(BE7="","",IF(BE7="-","【-】","【"&amp;SUBSTITUTE(TEXT(BE7,"#,##0.00"),"-","△")&amp;"】"))</f>
        <v>【34.27】</v>
      </c>
      <c r="BF6" s="35">
        <f>IF(BF7="",NA(),BF7)</f>
        <v>10318.370000000001</v>
      </c>
      <c r="BG6" s="35">
        <f t="shared" ref="BG6:BO6" si="7">IF(BG7="",NA(),BG7)</f>
        <v>9723.68</v>
      </c>
      <c r="BH6" s="35">
        <f t="shared" si="7"/>
        <v>8821.41</v>
      </c>
      <c r="BI6" s="35">
        <f t="shared" si="7"/>
        <v>8250.08</v>
      </c>
      <c r="BJ6" s="35">
        <f t="shared" si="7"/>
        <v>7688.1</v>
      </c>
      <c r="BK6" s="35">
        <f t="shared" si="7"/>
        <v>1044.8</v>
      </c>
      <c r="BL6" s="35">
        <f t="shared" si="7"/>
        <v>1081.8</v>
      </c>
      <c r="BM6" s="35">
        <f t="shared" si="7"/>
        <v>974.93</v>
      </c>
      <c r="BN6" s="35">
        <f t="shared" si="7"/>
        <v>855.8</v>
      </c>
      <c r="BO6" s="35">
        <f t="shared" si="7"/>
        <v>789.46</v>
      </c>
      <c r="BP6" s="34" t="str">
        <f>IF(BP7="","",IF(BP7="-","【-】","【"&amp;SUBSTITUTE(TEXT(BP7,"#,##0.00"),"-","△")&amp;"】"))</f>
        <v>【747.76】</v>
      </c>
      <c r="BQ6" s="35">
        <f>IF(BQ7="",NA(),BQ7)</f>
        <v>11</v>
      </c>
      <c r="BR6" s="35">
        <f t="shared" ref="BR6:BZ6" si="8">IF(BR7="",NA(),BR7)</f>
        <v>12.65</v>
      </c>
      <c r="BS6" s="35">
        <f t="shared" si="8"/>
        <v>12.36</v>
      </c>
      <c r="BT6" s="35">
        <f t="shared" si="8"/>
        <v>13.43</v>
      </c>
      <c r="BU6" s="35">
        <f t="shared" si="8"/>
        <v>13.25</v>
      </c>
      <c r="BV6" s="35">
        <f t="shared" si="8"/>
        <v>50.82</v>
      </c>
      <c r="BW6" s="35">
        <f t="shared" si="8"/>
        <v>52.19</v>
      </c>
      <c r="BX6" s="35">
        <f t="shared" si="8"/>
        <v>55.32</v>
      </c>
      <c r="BY6" s="35">
        <f t="shared" si="8"/>
        <v>59.8</v>
      </c>
      <c r="BZ6" s="35">
        <f t="shared" si="8"/>
        <v>57.77</v>
      </c>
      <c r="CA6" s="34" t="str">
        <f>IF(CA7="","",IF(CA7="-","【-】","【"&amp;SUBSTITUTE(TEXT(CA7,"#,##0.00"),"-","△")&amp;"】"))</f>
        <v>【59.51】</v>
      </c>
      <c r="CB6" s="35">
        <f>IF(CB7="",NA(),CB7)</f>
        <v>1065.06</v>
      </c>
      <c r="CC6" s="35">
        <f t="shared" ref="CC6:CK6" si="9">IF(CC7="",NA(),CC7)</f>
        <v>911.86</v>
      </c>
      <c r="CD6" s="35">
        <f t="shared" si="9"/>
        <v>940.5</v>
      </c>
      <c r="CE6" s="35">
        <f t="shared" si="9"/>
        <v>866.43</v>
      </c>
      <c r="CF6" s="35">
        <f t="shared" si="9"/>
        <v>885.08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57.46</v>
      </c>
      <c r="CN6" s="35">
        <f t="shared" ref="CN6:CV6" si="10">IF(CN7="",NA(),CN7)</f>
        <v>57.46</v>
      </c>
      <c r="CO6" s="35">
        <f t="shared" si="10"/>
        <v>45.12</v>
      </c>
      <c r="CP6" s="35">
        <f t="shared" si="10"/>
        <v>46.41</v>
      </c>
      <c r="CQ6" s="35">
        <f t="shared" si="10"/>
        <v>46.41</v>
      </c>
      <c r="CR6" s="35">
        <f t="shared" si="10"/>
        <v>53.24</v>
      </c>
      <c r="CS6" s="35">
        <f t="shared" si="10"/>
        <v>52.31</v>
      </c>
      <c r="CT6" s="35">
        <f t="shared" si="10"/>
        <v>60.65</v>
      </c>
      <c r="CU6" s="35">
        <f t="shared" si="10"/>
        <v>51.75</v>
      </c>
      <c r="CV6" s="35">
        <f t="shared" si="10"/>
        <v>50.68</v>
      </c>
      <c r="CW6" s="34" t="str">
        <f>IF(CW7="","",IF(CW7="-","【-】","【"&amp;SUBSTITUTE(TEXT(CW7,"#,##0.00"),"-","△")&amp;"】"))</f>
        <v>【52.23】</v>
      </c>
      <c r="CX6" s="35">
        <f>IF(CX7="",NA(),CX7)</f>
        <v>96.82</v>
      </c>
      <c r="CY6" s="35">
        <f t="shared" ref="CY6:DG6" si="11">IF(CY7="",NA(),CY7)</f>
        <v>97.17</v>
      </c>
      <c r="CZ6" s="35">
        <f t="shared" si="11"/>
        <v>97.43</v>
      </c>
      <c r="DA6" s="35">
        <f t="shared" si="11"/>
        <v>97.44</v>
      </c>
      <c r="DB6" s="35">
        <f t="shared" si="11"/>
        <v>97.65</v>
      </c>
      <c r="DC6" s="35">
        <f t="shared" si="11"/>
        <v>84.07</v>
      </c>
      <c r="DD6" s="35">
        <f t="shared" si="11"/>
        <v>84.32</v>
      </c>
      <c r="DE6" s="35">
        <f t="shared" si="11"/>
        <v>84.58</v>
      </c>
      <c r="DF6" s="35">
        <f t="shared" si="11"/>
        <v>84.84</v>
      </c>
      <c r="DG6" s="35">
        <f t="shared" si="11"/>
        <v>84.86</v>
      </c>
      <c r="DH6" s="34" t="str">
        <f>IF(DH7="","",IF(DH7="-","【-】","【"&amp;SUBSTITUTE(TEXT(DH7,"#,##0.00"),"-","△")&amp;"】"))</f>
        <v>【85.82】</v>
      </c>
      <c r="DI6" s="35">
        <f>IF(DI7="",NA(),DI7)</f>
        <v>29.78</v>
      </c>
      <c r="DJ6" s="35">
        <f t="shared" ref="DJ6:DR6" si="12">IF(DJ7="",NA(),DJ7)</f>
        <v>31.67</v>
      </c>
      <c r="DK6" s="35">
        <f t="shared" si="12"/>
        <v>33.85</v>
      </c>
      <c r="DL6" s="35">
        <f t="shared" si="12"/>
        <v>36.1</v>
      </c>
      <c r="DM6" s="35">
        <f t="shared" si="12"/>
        <v>38.299999999999997</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5">
        <f t="shared" si="14"/>
        <v>0.01</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41009</v>
      </c>
      <c r="D7" s="37">
        <v>46</v>
      </c>
      <c r="E7" s="37">
        <v>17</v>
      </c>
      <c r="F7" s="37">
        <v>5</v>
      </c>
      <c r="G7" s="37">
        <v>0</v>
      </c>
      <c r="H7" s="37" t="s">
        <v>96</v>
      </c>
      <c r="I7" s="37" t="s">
        <v>97</v>
      </c>
      <c r="J7" s="37" t="s">
        <v>98</v>
      </c>
      <c r="K7" s="37" t="s">
        <v>99</v>
      </c>
      <c r="L7" s="37" t="s">
        <v>100</v>
      </c>
      <c r="M7" s="37" t="s">
        <v>101</v>
      </c>
      <c r="N7" s="38" t="s">
        <v>102</v>
      </c>
      <c r="O7" s="38">
        <v>51.74</v>
      </c>
      <c r="P7" s="38">
        <v>0.5</v>
      </c>
      <c r="Q7" s="38">
        <v>84.74</v>
      </c>
      <c r="R7" s="38">
        <v>1882</v>
      </c>
      <c r="S7" s="38">
        <v>1062585</v>
      </c>
      <c r="T7" s="38">
        <v>786.3</v>
      </c>
      <c r="U7" s="38">
        <v>1351.37</v>
      </c>
      <c r="V7" s="38">
        <v>5310</v>
      </c>
      <c r="W7" s="38">
        <v>3.66</v>
      </c>
      <c r="X7" s="38">
        <v>1450.82</v>
      </c>
      <c r="Y7" s="38">
        <v>88.47</v>
      </c>
      <c r="Z7" s="38">
        <v>87.1</v>
      </c>
      <c r="AA7" s="38">
        <v>87.22</v>
      </c>
      <c r="AB7" s="38">
        <v>86.08</v>
      </c>
      <c r="AC7" s="38">
        <v>87.58</v>
      </c>
      <c r="AD7" s="38">
        <v>97.53</v>
      </c>
      <c r="AE7" s="38">
        <v>99.64</v>
      </c>
      <c r="AF7" s="38">
        <v>99.66</v>
      </c>
      <c r="AG7" s="38">
        <v>100.95</v>
      </c>
      <c r="AH7" s="38">
        <v>101.77</v>
      </c>
      <c r="AI7" s="38">
        <v>101.6</v>
      </c>
      <c r="AJ7" s="38">
        <v>270.27999999999997</v>
      </c>
      <c r="AK7" s="38">
        <v>211.18</v>
      </c>
      <c r="AL7" s="38">
        <v>215.33</v>
      </c>
      <c r="AM7" s="38">
        <v>183.68</v>
      </c>
      <c r="AN7" s="38">
        <v>163.96</v>
      </c>
      <c r="AO7" s="38">
        <v>223.09</v>
      </c>
      <c r="AP7" s="38">
        <v>214.61</v>
      </c>
      <c r="AQ7" s="38">
        <v>225.39</v>
      </c>
      <c r="AR7" s="38">
        <v>224.04</v>
      </c>
      <c r="AS7" s="38">
        <v>227.4</v>
      </c>
      <c r="AT7" s="38">
        <v>195.44</v>
      </c>
      <c r="AU7" s="38">
        <v>0.67</v>
      </c>
      <c r="AV7" s="38">
        <v>-6.82</v>
      </c>
      <c r="AW7" s="38">
        <v>-25.48</v>
      </c>
      <c r="AX7" s="38">
        <v>-6.35</v>
      </c>
      <c r="AY7" s="38">
        <v>-6.61</v>
      </c>
      <c r="AZ7" s="38">
        <v>33.03</v>
      </c>
      <c r="BA7" s="38">
        <v>29.45</v>
      </c>
      <c r="BB7" s="38">
        <v>31.84</v>
      </c>
      <c r="BC7" s="38">
        <v>29.91</v>
      </c>
      <c r="BD7" s="38">
        <v>29.54</v>
      </c>
      <c r="BE7" s="38">
        <v>34.270000000000003</v>
      </c>
      <c r="BF7" s="38">
        <v>10318.370000000001</v>
      </c>
      <c r="BG7" s="38">
        <v>9723.68</v>
      </c>
      <c r="BH7" s="38">
        <v>8821.41</v>
      </c>
      <c r="BI7" s="38">
        <v>8250.08</v>
      </c>
      <c r="BJ7" s="38">
        <v>7688.1</v>
      </c>
      <c r="BK7" s="38">
        <v>1044.8</v>
      </c>
      <c r="BL7" s="38">
        <v>1081.8</v>
      </c>
      <c r="BM7" s="38">
        <v>974.93</v>
      </c>
      <c r="BN7" s="38">
        <v>855.8</v>
      </c>
      <c r="BO7" s="38">
        <v>789.46</v>
      </c>
      <c r="BP7" s="38">
        <v>747.76</v>
      </c>
      <c r="BQ7" s="38">
        <v>11</v>
      </c>
      <c r="BR7" s="38">
        <v>12.65</v>
      </c>
      <c r="BS7" s="38">
        <v>12.36</v>
      </c>
      <c r="BT7" s="38">
        <v>13.43</v>
      </c>
      <c r="BU7" s="38">
        <v>13.25</v>
      </c>
      <c r="BV7" s="38">
        <v>50.82</v>
      </c>
      <c r="BW7" s="38">
        <v>52.19</v>
      </c>
      <c r="BX7" s="38">
        <v>55.32</v>
      </c>
      <c r="BY7" s="38">
        <v>59.8</v>
      </c>
      <c r="BZ7" s="38">
        <v>57.77</v>
      </c>
      <c r="CA7" s="38">
        <v>59.51</v>
      </c>
      <c r="CB7" s="38">
        <v>1065.06</v>
      </c>
      <c r="CC7" s="38">
        <v>911.86</v>
      </c>
      <c r="CD7" s="38">
        <v>940.5</v>
      </c>
      <c r="CE7" s="38">
        <v>866.43</v>
      </c>
      <c r="CF7" s="38">
        <v>885.08</v>
      </c>
      <c r="CG7" s="38">
        <v>300.52</v>
      </c>
      <c r="CH7" s="38">
        <v>296.14</v>
      </c>
      <c r="CI7" s="38">
        <v>283.17</v>
      </c>
      <c r="CJ7" s="38">
        <v>263.76</v>
      </c>
      <c r="CK7" s="38">
        <v>274.35000000000002</v>
      </c>
      <c r="CL7" s="38">
        <v>261.45999999999998</v>
      </c>
      <c r="CM7" s="38">
        <v>57.46</v>
      </c>
      <c r="CN7" s="38">
        <v>57.46</v>
      </c>
      <c r="CO7" s="38">
        <v>45.12</v>
      </c>
      <c r="CP7" s="38">
        <v>46.41</v>
      </c>
      <c r="CQ7" s="38">
        <v>46.41</v>
      </c>
      <c r="CR7" s="38">
        <v>53.24</v>
      </c>
      <c r="CS7" s="38">
        <v>52.31</v>
      </c>
      <c r="CT7" s="38">
        <v>60.65</v>
      </c>
      <c r="CU7" s="38">
        <v>51.75</v>
      </c>
      <c r="CV7" s="38">
        <v>50.68</v>
      </c>
      <c r="CW7" s="38">
        <v>52.23</v>
      </c>
      <c r="CX7" s="38">
        <v>96.82</v>
      </c>
      <c r="CY7" s="38">
        <v>97.17</v>
      </c>
      <c r="CZ7" s="38">
        <v>97.43</v>
      </c>
      <c r="DA7" s="38">
        <v>97.44</v>
      </c>
      <c r="DB7" s="38">
        <v>97.65</v>
      </c>
      <c r="DC7" s="38">
        <v>84.07</v>
      </c>
      <c r="DD7" s="38">
        <v>84.32</v>
      </c>
      <c r="DE7" s="38">
        <v>84.58</v>
      </c>
      <c r="DF7" s="38">
        <v>84.84</v>
      </c>
      <c r="DG7" s="38">
        <v>84.86</v>
      </c>
      <c r="DH7" s="38">
        <v>85.82</v>
      </c>
      <c r="DI7" s="38">
        <v>29.78</v>
      </c>
      <c r="DJ7" s="38">
        <v>31.67</v>
      </c>
      <c r="DK7" s="38">
        <v>33.85</v>
      </c>
      <c r="DL7" s="38">
        <v>36.1</v>
      </c>
      <c r="DM7" s="38">
        <v>38.299999999999997</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0.01</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2019-12-05T04:52:42Z</dcterms:created>
  <dcterms:modified xsi:type="dcterms:W3CDTF">2020-01-23T04:38:17Z</dcterms:modified>
  <cp:category/>
</cp:coreProperties>
</file>