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H31駐車場】\4 照会・回答\320109 経営比較分析表の分析等について（依頼）\H30決算＿回答\"/>
    </mc:Choice>
  </mc:AlternateContent>
  <workbookProtection workbookAlgorithmName="SHA-512" workbookHashValue="OJre8b4aeHhpRlWFTVYYgs7zDY02P0JxR7M/ZWVoJES+sBBvUGQri/Dr4FH/Y+nL4q7kIawewyG5tUfqiMoJjw==" workbookSaltValue="7QwoADD2yU3osrydDd5Nj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GQ30" i="4"/>
  <c r="LT76" i="4"/>
  <c r="GQ51" i="4"/>
  <c r="LH30" i="4"/>
  <c r="IE76" i="4"/>
  <c r="BZ30" i="4"/>
  <c r="BZ51" i="4"/>
  <c r="BG30" i="4"/>
  <c r="FX51" i="4"/>
  <c r="BG51" i="4"/>
  <c r="FX30" i="4"/>
  <c r="AV76" i="4"/>
  <c r="KO51" i="4"/>
  <c r="KO30" i="4"/>
  <c r="LE76" i="4"/>
  <c r="HP76" i="4"/>
  <c r="HA76" i="4"/>
  <c r="AN51" i="4"/>
  <c r="FE30" i="4"/>
  <c r="AN30" i="4"/>
  <c r="AG76" i="4"/>
  <c r="JV51" i="4"/>
  <c r="KP76" i="4"/>
  <c r="FE51" i="4"/>
  <c r="JV30" i="4"/>
  <c r="KA76" i="4"/>
  <c r="EL51" i="4"/>
  <c r="JC30" i="4"/>
  <c r="U30" i="4"/>
  <c r="GL76" i="4"/>
  <c r="U51" i="4"/>
  <c r="EL30" i="4"/>
  <c r="JC51" i="4"/>
  <c r="R76" i="4"/>
</calcChain>
</file>

<file path=xl/sharedStrings.xml><?xml version="1.0" encoding="utf-8"?>
<sst xmlns="http://schemas.openxmlformats.org/spreadsheetml/2006/main" count="279" uniqueCount="126">
  <si>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</si>
  <si>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</si>
  <si>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</si>
  <si>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</si>
  <si>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</si>
  <si>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</si>
  <si>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</si>
  <si>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</si>
  <si>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</si>
  <si>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</si>
  <si>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</si>
  <si>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</si>
  <si>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</si>
  <si>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</si>
  <si>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</si>
  <si>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</si>
  <si>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</si>
  <si>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</si>
  <si>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</si>
  <si>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</si>
  <si>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</si>
  <si>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</si>
  <si>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</si>
  <si>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</si>
  <si>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</si>
  <si>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</si>
  <si>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</si>
  <si>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</si>
  <si>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</si>
  <si>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</si>
  <si>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</si>
  <si>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</si>
  <si>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</si>
  <si>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</si>
  <si>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</si>
  <si>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</si>
  <si>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</si>
  <si>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</si>
  <si>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</si>
  <si>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</si>
  <si>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</si>
  <si>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</si>
  <si>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</si>
  <si>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</si>
  <si>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</si>
  <si>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</si>
  <si>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</si>
  <si>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</si>
  <si>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</si>
  <si>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</si>
  <si>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</si>
  <si>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</si>
  <si>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</si>
  <si>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</si>
  <si>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</si>
  <si>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</si>
  <si>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</si>
  <si>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</si>
  <si>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</si>
  <si>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</si>
  <si>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</si>
  <si>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</si>
  <si>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</si>
  <si>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</si>
  <si>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</si>
  <si>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</si>
  <si>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</si>
  <si>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</si>
  <si>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</si>
  <si>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</si>
  <si>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</si>
  <si>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</si>
  <si>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</si>
  <si>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</si>
  <si>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</si>
  <si>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</si>
  <si>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</si>
  <si>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</si>
  <si>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</si>
  <si>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</si>
  <si>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</si>
  <si>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</si>
  <si>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</si>
  <si>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</si>
  <si>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</si>
  <si>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</si>
  <si>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</si>
  <si>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</si>
  <si>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</si>
  <si>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</si>
  <si>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</si>
  <si>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</si>
  <si>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</si>
  <si>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</si>
  <si>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</si>
  <si>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</si>
  <si>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</si>
  <si>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</si>
  <si>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</si>
  <si>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</si>
  <si>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</si>
  <si>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</si>
  <si>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</si>
  <si>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</si>
  <si>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</si>
  <si>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仙台市勾当台公園地下駐車場</t>
  </si>
  <si>
    <t>法非適用</t>
  </si>
  <si>
    <t>駐車場整備事業</t>
  </si>
  <si>
    <t>-</t>
  </si>
  <si>
    <t>Ａ１Ｂ２</t>
  </si>
  <si>
    <t>非設置</t>
  </si>
  <si>
    <t>該当数値なし</t>
  </si>
  <si>
    <t>都市計画駐車場 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</si>
  <si>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</si>
  <si>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</si>
  <si>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</si>
  <si>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</si>
  <si>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</si>
  <si>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</si>
  <si>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</si>
  <si>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</si>
  <si>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</si>
  <si>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phoneticPr fontId="5"/>
  </si>
  <si>
    <t>指標⑥及び⑨は法非適用事業では該当なし。また、地方債の償還が既に完了しているため、⑩は０％を維持している。</t>
    <phoneticPr fontId="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</si>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</sst>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85.6</c:v>
                </c:pt>
                <c:pt idx="1">
                  <c:v>252.2</c:v>
                </c:pt>
                <c:pt idx="2">
                  <c:v>268.5</c:v>
                </c:pt>
                <c:pt idx="3">
                  <c:v>342.1</c:v>
                </c:pt>
                <c:pt idx="4">
                  <c:v>368.3</c:v>
                </c:pt>
              </c:numCache>
            </c:numRef>
          </c:val>
          <c:extLst>
            <c:ext xmlns:c16="http://schemas.microsoft.com/office/drawing/2014/chart" uri="{C3380CC4-5D6E-409C-BE32-E72D297353CC}">
              <c16:uniqueId val="{00000000-194A-446F-9F64-41D23D89F43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194A-446F-9F64-41D23D89F43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34-4D5E-8D8C-303BF259077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E834-4D5E-8D8C-303BF2590775}"/>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51F-4F84-9F7E-86660322D30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51F-4F84-9F7E-86660322D30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57D-410B-AA37-FCC77E7D87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57D-410B-AA37-FCC77E7D870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0.1</c:v>
                </c:pt>
                <c:pt idx="1">
                  <c:v>0</c:v>
                </c:pt>
                <c:pt idx="2">
                  <c:v>0</c:v>
                </c:pt>
                <c:pt idx="3">
                  <c:v>0</c:v>
                </c:pt>
                <c:pt idx="4">
                  <c:v>0</c:v>
                </c:pt>
              </c:numCache>
            </c:numRef>
          </c:val>
          <c:extLst>
            <c:ext xmlns:c16="http://schemas.microsoft.com/office/drawing/2014/chart" uri="{C3380CC4-5D6E-409C-BE32-E72D297353CC}">
              <c16:uniqueId val="{00000000-5863-420C-AF7F-32DC17202AB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5863-420C-AF7F-32DC17202AB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2FC-4FDA-A172-D91AE415FE4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42FC-4FDA-A172-D91AE415FE4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256.7</c:v>
                </c:pt>
                <c:pt idx="1">
                  <c:v>258.39999999999998</c:v>
                </c:pt>
                <c:pt idx="2">
                  <c:v>255.9</c:v>
                </c:pt>
                <c:pt idx="3">
                  <c:v>242.9</c:v>
                </c:pt>
                <c:pt idx="4">
                  <c:v>228.6</c:v>
                </c:pt>
              </c:numCache>
            </c:numRef>
          </c:val>
          <c:extLst>
            <c:ext xmlns:c16="http://schemas.microsoft.com/office/drawing/2014/chart" uri="{C3380CC4-5D6E-409C-BE32-E72D297353CC}">
              <c16:uniqueId val="{00000000-E3BB-490E-AF67-E7063AC7A9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E3BB-490E-AF67-E7063AC7A92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68.599999999999994</c:v>
                </c:pt>
                <c:pt idx="1">
                  <c:v>68.400000000000006</c:v>
                </c:pt>
                <c:pt idx="2">
                  <c:v>62.8</c:v>
                </c:pt>
                <c:pt idx="3">
                  <c:v>70.8</c:v>
                </c:pt>
                <c:pt idx="4">
                  <c:v>72.900000000000006</c:v>
                </c:pt>
              </c:numCache>
            </c:numRef>
          </c:val>
          <c:extLst>
            <c:ext xmlns:c16="http://schemas.microsoft.com/office/drawing/2014/chart" uri="{C3380CC4-5D6E-409C-BE32-E72D297353CC}">
              <c16:uniqueId val="{00000000-2EDC-44D6-BD4A-E4F0CC5EB8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2EDC-44D6-BD4A-E4F0CC5EB8F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69916</c:v>
                </c:pt>
                <c:pt idx="1">
                  <c:v>74045</c:v>
                </c:pt>
                <c:pt idx="2">
                  <c:v>69184</c:v>
                </c:pt>
                <c:pt idx="3">
                  <c:v>70615</c:v>
                </c:pt>
                <c:pt idx="4">
                  <c:v>69444</c:v>
                </c:pt>
              </c:numCache>
            </c:numRef>
          </c:val>
          <c:extLst>
            <c:ext xmlns:c16="http://schemas.microsoft.com/office/drawing/2014/chart" uri="{C3380CC4-5D6E-409C-BE32-E72D297353CC}">
              <c16:uniqueId val="{00000000-B69E-4B0E-820E-0D88422C700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B69E-4B0E-820E-0D88422C700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宮城県仙台市　仙台市勾当台公園地下駐車場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9697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85.6</v>
      </c>
      <c r="V31" s="118"/>
      <c r="W31" s="118"/>
      <c r="X31" s="118"/>
      <c r="Y31" s="118"/>
      <c r="Z31" s="118"/>
      <c r="AA31" s="118"/>
      <c r="AB31" s="118"/>
      <c r="AC31" s="118"/>
      <c r="AD31" s="118"/>
      <c r="AE31" s="118"/>
      <c r="AF31" s="118"/>
      <c r="AG31" s="118"/>
      <c r="AH31" s="118"/>
      <c r="AI31" s="118"/>
      <c r="AJ31" s="118"/>
      <c r="AK31" s="118"/>
      <c r="AL31" s="118"/>
      <c r="AM31" s="118"/>
      <c r="AN31" s="118">
        <f>データ!Z7</f>
        <v>252.2</v>
      </c>
      <c r="AO31" s="118"/>
      <c r="AP31" s="118"/>
      <c r="AQ31" s="118"/>
      <c r="AR31" s="118"/>
      <c r="AS31" s="118"/>
      <c r="AT31" s="118"/>
      <c r="AU31" s="118"/>
      <c r="AV31" s="118"/>
      <c r="AW31" s="118"/>
      <c r="AX31" s="118"/>
      <c r="AY31" s="118"/>
      <c r="AZ31" s="118"/>
      <c r="BA31" s="118"/>
      <c r="BB31" s="118"/>
      <c r="BC31" s="118"/>
      <c r="BD31" s="118"/>
      <c r="BE31" s="118"/>
      <c r="BF31" s="118"/>
      <c r="BG31" s="118">
        <f>データ!AA7</f>
        <v>268.5</v>
      </c>
      <c r="BH31" s="118"/>
      <c r="BI31" s="118"/>
      <c r="BJ31" s="118"/>
      <c r="BK31" s="118"/>
      <c r="BL31" s="118"/>
      <c r="BM31" s="118"/>
      <c r="BN31" s="118"/>
      <c r="BO31" s="118"/>
      <c r="BP31" s="118"/>
      <c r="BQ31" s="118"/>
      <c r="BR31" s="118"/>
      <c r="BS31" s="118"/>
      <c r="BT31" s="118"/>
      <c r="BU31" s="118"/>
      <c r="BV31" s="118"/>
      <c r="BW31" s="118"/>
      <c r="BX31" s="118"/>
      <c r="BY31" s="118"/>
      <c r="BZ31" s="118">
        <f>データ!AB7</f>
        <v>342.1</v>
      </c>
      <c r="CA31" s="118"/>
      <c r="CB31" s="118"/>
      <c r="CC31" s="118"/>
      <c r="CD31" s="118"/>
      <c r="CE31" s="118"/>
      <c r="CF31" s="118"/>
      <c r="CG31" s="118"/>
      <c r="CH31" s="118"/>
      <c r="CI31" s="118"/>
      <c r="CJ31" s="118"/>
      <c r="CK31" s="118"/>
      <c r="CL31" s="118"/>
      <c r="CM31" s="118"/>
      <c r="CN31" s="118"/>
      <c r="CO31" s="118"/>
      <c r="CP31" s="118"/>
      <c r="CQ31" s="118"/>
      <c r="CR31" s="118"/>
      <c r="CS31" s="118">
        <f>データ!AC7</f>
        <v>368.3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0.1</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256.7</v>
      </c>
      <c r="JD31" s="120"/>
      <c r="JE31" s="120"/>
      <c r="JF31" s="120"/>
      <c r="JG31" s="120"/>
      <c r="JH31" s="120"/>
      <c r="JI31" s="120"/>
      <c r="JJ31" s="120"/>
      <c r="JK31" s="120"/>
      <c r="JL31" s="120"/>
      <c r="JM31" s="120"/>
      <c r="JN31" s="120"/>
      <c r="JO31" s="120"/>
      <c r="JP31" s="120"/>
      <c r="JQ31" s="120"/>
      <c r="JR31" s="120"/>
      <c r="JS31" s="120"/>
      <c r="JT31" s="120"/>
      <c r="JU31" s="121"/>
      <c r="JV31" s="119">
        <f>データ!DL7</f>
        <v>258.39999999999998</v>
      </c>
      <c r="JW31" s="120"/>
      <c r="JX31" s="120"/>
      <c r="JY31" s="120"/>
      <c r="JZ31" s="120"/>
      <c r="KA31" s="120"/>
      <c r="KB31" s="120"/>
      <c r="KC31" s="120"/>
      <c r="KD31" s="120"/>
      <c r="KE31" s="120"/>
      <c r="KF31" s="120"/>
      <c r="KG31" s="120"/>
      <c r="KH31" s="120"/>
      <c r="KI31" s="120"/>
      <c r="KJ31" s="120"/>
      <c r="KK31" s="120"/>
      <c r="KL31" s="120"/>
      <c r="KM31" s="120"/>
      <c r="KN31" s="121"/>
      <c r="KO31" s="119">
        <f>データ!DM7</f>
        <v>255.9</v>
      </c>
      <c r="KP31" s="120"/>
      <c r="KQ31" s="120"/>
      <c r="KR31" s="120"/>
      <c r="KS31" s="120"/>
      <c r="KT31" s="120"/>
      <c r="KU31" s="120"/>
      <c r="KV31" s="120"/>
      <c r="KW31" s="120"/>
      <c r="KX31" s="120"/>
      <c r="KY31" s="120"/>
      <c r="KZ31" s="120"/>
      <c r="LA31" s="120"/>
      <c r="LB31" s="120"/>
      <c r="LC31" s="120"/>
      <c r="LD31" s="120"/>
      <c r="LE31" s="120"/>
      <c r="LF31" s="120"/>
      <c r="LG31" s="121"/>
      <c r="LH31" s="119">
        <f>データ!DN7</f>
        <v>242.9</v>
      </c>
      <c r="LI31" s="120"/>
      <c r="LJ31" s="120"/>
      <c r="LK31" s="120"/>
      <c r="LL31" s="120"/>
      <c r="LM31" s="120"/>
      <c r="LN31" s="120"/>
      <c r="LO31" s="120"/>
      <c r="LP31" s="120"/>
      <c r="LQ31" s="120"/>
      <c r="LR31" s="120"/>
      <c r="LS31" s="120"/>
      <c r="LT31" s="120"/>
      <c r="LU31" s="120"/>
      <c r="LV31" s="120"/>
      <c r="LW31" s="120"/>
      <c r="LX31" s="120"/>
      <c r="LY31" s="120"/>
      <c r="LZ31" s="121"/>
      <c r="MA31" s="119">
        <f>データ!DO7</f>
        <v>228.6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68.400000000000006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62.8</v>
      </c>
      <c r="FY52" s="118"/>
      <c r="FZ52" s="118"/>
      <c r="GA52" s="118"/>
      <c r="GB52" s="118"/>
      <c r="GC52" s="118"/>
      <c r="GD52" s="118"/>
      <c r="GE52" s="118"/>
      <c r="GF52" s="118"/>
      <c r="GG52" s="118"/>
      <c r="GH52" s="118"/>
      <c r="GI52" s="118"/>
      <c r="GJ52" s="118"/>
      <c r="GK52" s="118"/>
      <c r="GL52" s="118"/>
      <c r="GM52" s="118"/>
      <c r="GN52" s="118"/>
      <c r="GO52" s="118"/>
      <c r="GP52" s="118"/>
      <c r="GQ52" s="118">
        <f>データ!BI7</f>
        <v>70.8</v>
      </c>
      <c r="GR52" s="118"/>
      <c r="GS52" s="118"/>
      <c r="GT52" s="118"/>
      <c r="GU52" s="118"/>
      <c r="GV52" s="118"/>
      <c r="GW52" s="118"/>
      <c r="GX52" s="118"/>
      <c r="GY52" s="118"/>
      <c r="GZ52" s="118"/>
      <c r="HA52" s="118"/>
      <c r="HB52" s="118"/>
      <c r="HC52" s="118"/>
      <c r="HD52" s="118"/>
      <c r="HE52" s="118"/>
      <c r="HF52" s="118"/>
      <c r="HG52" s="118"/>
      <c r="HH52" s="118"/>
      <c r="HI52" s="118"/>
      <c r="HJ52" s="118">
        <f>データ!BJ7</f>
        <v>72.900000000000006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69916</v>
      </c>
      <c r="JD52" s="125"/>
      <c r="JE52" s="125"/>
      <c r="JF52" s="125"/>
      <c r="JG52" s="125"/>
      <c r="JH52" s="125"/>
      <c r="JI52" s="125"/>
      <c r="JJ52" s="125"/>
      <c r="JK52" s="125"/>
      <c r="JL52" s="125"/>
      <c r="JM52" s="125"/>
      <c r="JN52" s="125"/>
      <c r="JO52" s="125"/>
      <c r="JP52" s="125"/>
      <c r="JQ52" s="125"/>
      <c r="JR52" s="125"/>
      <c r="JS52" s="125"/>
      <c r="JT52" s="125"/>
      <c r="JU52" s="125"/>
      <c r="JV52" s="125">
        <f>データ!BR7</f>
        <v>74045</v>
      </c>
      <c r="JW52" s="125"/>
      <c r="JX52" s="125"/>
      <c r="JY52" s="125"/>
      <c r="JZ52" s="125"/>
      <c r="KA52" s="125"/>
      <c r="KB52" s="125"/>
      <c r="KC52" s="125"/>
      <c r="KD52" s="125"/>
      <c r="KE52" s="125"/>
      <c r="KF52" s="125"/>
      <c r="KG52" s="125"/>
      <c r="KH52" s="125"/>
      <c r="KI52" s="125"/>
      <c r="KJ52" s="125"/>
      <c r="KK52" s="125"/>
      <c r="KL52" s="125"/>
      <c r="KM52" s="125"/>
      <c r="KN52" s="125"/>
      <c r="KO52" s="125">
        <f>データ!BS7</f>
        <v>69184</v>
      </c>
      <c r="KP52" s="125"/>
      <c r="KQ52" s="125"/>
      <c r="KR52" s="125"/>
      <c r="KS52" s="125"/>
      <c r="KT52" s="125"/>
      <c r="KU52" s="125"/>
      <c r="KV52" s="125"/>
      <c r="KW52" s="125"/>
      <c r="KX52" s="125"/>
      <c r="KY52" s="125"/>
      <c r="KZ52" s="125"/>
      <c r="LA52" s="125"/>
      <c r="LB52" s="125"/>
      <c r="LC52" s="125"/>
      <c r="LD52" s="125"/>
      <c r="LE52" s="125"/>
      <c r="LF52" s="125"/>
      <c r="LG52" s="125"/>
      <c r="LH52" s="125">
        <f>データ!BT7</f>
        <v>70615</v>
      </c>
      <c r="LI52" s="125"/>
      <c r="LJ52" s="125"/>
      <c r="LK52" s="125"/>
      <c r="LL52" s="125"/>
      <c r="LM52" s="125"/>
      <c r="LN52" s="125"/>
      <c r="LO52" s="125"/>
      <c r="LP52" s="125"/>
      <c r="LQ52" s="125"/>
      <c r="LR52" s="125"/>
      <c r="LS52" s="125"/>
      <c r="LT52" s="125"/>
      <c r="LU52" s="125"/>
      <c r="LV52" s="125"/>
      <c r="LW52" s="125"/>
      <c r="LX52" s="125"/>
      <c r="LY52" s="125"/>
      <c r="LZ52" s="125"/>
      <c r="MA52" s="125">
        <f>データ!BU7</f>
        <v>69444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yXAaG+ucH0aMvFHL3LAUf6VOA5nCA8ceugno0gv3F5952oXYpbVfjbo7N3IGPThwN3zLTMfs9DHEtIjX3upUg==" saltValue="8n4inkzQZp0ecEZlDzrH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41009</v>
      </c>
      <c r="D6" s="60">
        <f t="shared" si="1"/>
        <v>47</v>
      </c>
      <c r="E6" s="60">
        <f t="shared" si="1"/>
        <v>14</v>
      </c>
      <c r="F6" s="60">
        <f t="shared" si="1"/>
        <v>0</v>
      </c>
      <c r="G6" s="60">
        <f t="shared" si="1"/>
        <v>2</v>
      </c>
      <c r="H6" s="60" t="str">
        <f>SUBSTITUTE(H8,"　","")</f>
        <v>宮城県仙台市</v>
      </c>
      <c r="I6" s="60" t="str">
        <f t="shared" si="1"/>
        <v>仙台市勾当台公園地下駐車場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地下式</v>
      </c>
      <c r="R6" s="63">
        <f t="shared" si="1"/>
        <v>30</v>
      </c>
      <c r="S6" s="62" t="str">
        <f t="shared" si="1"/>
        <v>公共施設</v>
      </c>
      <c r="T6" s="62" t="str">
        <f t="shared" si="1"/>
        <v>無</v>
      </c>
      <c r="U6" s="63">
        <f t="shared" si="1"/>
        <v>9697</v>
      </c>
      <c r="V6" s="63">
        <f t="shared" si="1"/>
        <v>245</v>
      </c>
      <c r="W6" s="63">
        <f t="shared" si="1"/>
        <v>300</v>
      </c>
      <c r="X6" s="62" t="str">
        <f t="shared" si="1"/>
        <v>代行制</v>
      </c>
      <c r="Y6" s="64">
        <f>IF(Y8="-",NA(),Y8)</f>
        <v>85.6</v>
      </c>
      <c r="Z6" s="64">
        <f t="shared" ref="Z6:AH6" si="2">IF(Z8="-",NA(),Z8)</f>
        <v>252.2</v>
      </c>
      <c r="AA6" s="64">
        <f t="shared" si="2"/>
        <v>268.5</v>
      </c>
      <c r="AB6" s="64">
        <f t="shared" si="2"/>
        <v>342.1</v>
      </c>
      <c r="AC6" s="64">
        <f t="shared" si="2"/>
        <v>368.3</v>
      </c>
      <c r="AD6" s="64">
        <f t="shared" si="2"/>
        <v>149.69999999999999</v>
      </c>
      <c r="AE6" s="64">
        <f t="shared" si="2"/>
        <v>176.4</v>
      </c>
      <c r="AF6" s="64">
        <f t="shared" si="2"/>
        <v>172.5</v>
      </c>
      <c r="AG6" s="64">
        <f t="shared" si="2"/>
        <v>198.5</v>
      </c>
      <c r="AH6" s="64">
        <f t="shared" si="2"/>
        <v>217.4</v>
      </c>
      <c r="AI6" s="61" t="str">
        <f>IF(AI8="-","",IF(AI8="-","【-】","【"&amp;SUBSTITUTE(TEXT(AI8,"#,##0.0"),"-","△")&amp;"】"))</f>
        <v>【297.1】</v>
      </c>
      <c r="AJ6" s="64">
        <f>IF(AJ8="-",NA(),AJ8)</f>
        <v>0.1</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68.599999999999994</v>
      </c>
      <c r="BG6" s="64">
        <f t="shared" ref="BG6:BO6" si="5">IF(BG8="-",NA(),BG8)</f>
        <v>68.400000000000006</v>
      </c>
      <c r="BH6" s="64">
        <f t="shared" si="5"/>
        <v>62.8</v>
      </c>
      <c r="BI6" s="64">
        <f t="shared" si="5"/>
        <v>70.8</v>
      </c>
      <c r="BJ6" s="64">
        <f t="shared" si="5"/>
        <v>72.900000000000006</v>
      </c>
      <c r="BK6" s="64">
        <f t="shared" si="5"/>
        <v>29.9</v>
      </c>
      <c r="BL6" s="64">
        <f t="shared" si="5"/>
        <v>36.1</v>
      </c>
      <c r="BM6" s="64">
        <f t="shared" si="5"/>
        <v>33.9</v>
      </c>
      <c r="BN6" s="64">
        <f t="shared" si="5"/>
        <v>26.5</v>
      </c>
      <c r="BO6" s="64">
        <f t="shared" si="5"/>
        <v>42.1</v>
      </c>
      <c r="BP6" s="61" t="str">
        <f>IF(BP8="-","",IF(BP8="-","【-】","【"&amp;SUBSTITUTE(TEXT(BP8,"#,##0.0"),"-","△")&amp;"】"))</f>
        <v>【26.3】</v>
      </c>
      <c r="BQ6" s="65">
        <f>IF(BQ8="-",NA(),BQ8)</f>
        <v>69916</v>
      </c>
      <c r="BR6" s="65">
        <f t="shared" ref="BR6:BZ6" si="6">IF(BR8="-",NA(),BR8)</f>
        <v>74045</v>
      </c>
      <c r="BS6" s="65">
        <f t="shared" si="6"/>
        <v>69184</v>
      </c>
      <c r="BT6" s="65">
        <f t="shared" si="6"/>
        <v>70615</v>
      </c>
      <c r="BU6" s="65">
        <f t="shared" si="6"/>
        <v>69444</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101</v>
      </c>
      <c r="CM6" s="63">
        <f t="shared" ref="CM6:CN6" si="7">CM8</f>
        <v>0</v>
      </c>
      <c r="CN6" s="63" t="str">
        <f t="shared" si="7"/>
        <v>-</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256.7</v>
      </c>
      <c r="DL6" s="64">
        <f t="shared" ref="DL6:DT6" si="9">IF(DL8="-",NA(),DL8)</f>
        <v>258.39999999999998</v>
      </c>
      <c r="DM6" s="64">
        <f t="shared" si="9"/>
        <v>255.9</v>
      </c>
      <c r="DN6" s="64">
        <f t="shared" si="9"/>
        <v>242.9</v>
      </c>
      <c r="DO6" s="64">
        <f t="shared" si="9"/>
        <v>228.6</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102</v>
      </c>
      <c r="B7" s="60">
        <f t="shared" ref="B7:X7" si="10">B8</f>
        <v>2018</v>
      </c>
      <c r="C7" s="60">
        <f t="shared" si="10"/>
        <v>41009</v>
      </c>
      <c r="D7" s="60">
        <f t="shared" si="10"/>
        <v>47</v>
      </c>
      <c r="E7" s="60">
        <f t="shared" si="10"/>
        <v>14</v>
      </c>
      <c r="F7" s="60">
        <f t="shared" si="10"/>
        <v>0</v>
      </c>
      <c r="G7" s="60">
        <f t="shared" si="10"/>
        <v>2</v>
      </c>
      <c r="H7" s="60" t="str">
        <f t="shared" si="10"/>
        <v>宮城県　仙台市</v>
      </c>
      <c r="I7" s="60" t="str">
        <f t="shared" si="10"/>
        <v>仙台市勾当台公園地下駐車場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地下式</v>
      </c>
      <c r="R7" s="63">
        <f t="shared" si="10"/>
        <v>30</v>
      </c>
      <c r="S7" s="62" t="str">
        <f t="shared" si="10"/>
        <v>公共施設</v>
      </c>
      <c r="T7" s="62" t="str">
        <f t="shared" si="10"/>
        <v>無</v>
      </c>
      <c r="U7" s="63">
        <f t="shared" si="10"/>
        <v>9697</v>
      </c>
      <c r="V7" s="63">
        <f t="shared" si="10"/>
        <v>245</v>
      </c>
      <c r="W7" s="63">
        <f t="shared" si="10"/>
        <v>300</v>
      </c>
      <c r="X7" s="62" t="str">
        <f t="shared" si="10"/>
        <v>代行制</v>
      </c>
      <c r="Y7" s="64">
        <f>Y8</f>
        <v>85.6</v>
      </c>
      <c r="Z7" s="64">
        <f t="shared" ref="Z7:AH7" si="11">Z8</f>
        <v>252.2</v>
      </c>
      <c r="AA7" s="64">
        <f t="shared" si="11"/>
        <v>268.5</v>
      </c>
      <c r="AB7" s="64">
        <f t="shared" si="11"/>
        <v>342.1</v>
      </c>
      <c r="AC7" s="64">
        <f t="shared" si="11"/>
        <v>368.3</v>
      </c>
      <c r="AD7" s="64">
        <f t="shared" si="11"/>
        <v>149.69999999999999</v>
      </c>
      <c r="AE7" s="64">
        <f t="shared" si="11"/>
        <v>176.4</v>
      </c>
      <c r="AF7" s="64">
        <f t="shared" si="11"/>
        <v>172.5</v>
      </c>
      <c r="AG7" s="64">
        <f t="shared" si="11"/>
        <v>198.5</v>
      </c>
      <c r="AH7" s="64">
        <f t="shared" si="11"/>
        <v>217.4</v>
      </c>
      <c r="AI7" s="61"/>
      <c r="AJ7" s="64">
        <f>AJ8</f>
        <v>0.1</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68.599999999999994</v>
      </c>
      <c r="BG7" s="64">
        <f t="shared" ref="BG7:BO7" si="14">BG8</f>
        <v>68.400000000000006</v>
      </c>
      <c r="BH7" s="64">
        <f t="shared" si="14"/>
        <v>62.8</v>
      </c>
      <c r="BI7" s="64">
        <f t="shared" si="14"/>
        <v>70.8</v>
      </c>
      <c r="BJ7" s="64">
        <f t="shared" si="14"/>
        <v>72.900000000000006</v>
      </c>
      <c r="BK7" s="64">
        <f t="shared" si="14"/>
        <v>29.9</v>
      </c>
      <c r="BL7" s="64">
        <f t="shared" si="14"/>
        <v>36.1</v>
      </c>
      <c r="BM7" s="64">
        <f t="shared" si="14"/>
        <v>33.9</v>
      </c>
      <c r="BN7" s="64">
        <f t="shared" si="14"/>
        <v>26.5</v>
      </c>
      <c r="BO7" s="64">
        <f t="shared" si="14"/>
        <v>42.1</v>
      </c>
      <c r="BP7" s="61"/>
      <c r="BQ7" s="65">
        <f>BQ8</f>
        <v>69916</v>
      </c>
      <c r="BR7" s="65">
        <f t="shared" ref="BR7:BZ7" si="15">BR8</f>
        <v>74045</v>
      </c>
      <c r="BS7" s="65">
        <f t="shared" si="15"/>
        <v>69184</v>
      </c>
      <c r="BT7" s="65">
        <f t="shared" si="15"/>
        <v>70615</v>
      </c>
      <c r="BU7" s="65">
        <f t="shared" si="15"/>
        <v>69444</v>
      </c>
      <c r="BV7" s="65">
        <f t="shared" si="15"/>
        <v>18295</v>
      </c>
      <c r="BW7" s="65">
        <f t="shared" si="15"/>
        <v>22959</v>
      </c>
      <c r="BX7" s="65">
        <f t="shared" si="15"/>
        <v>22148</v>
      </c>
      <c r="BY7" s="65">
        <f t="shared" si="15"/>
        <v>24086</v>
      </c>
      <c r="BZ7" s="65">
        <f t="shared" si="15"/>
        <v>23885</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t="str">
        <f>CN8</f>
        <v>-</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256.7</v>
      </c>
      <c r="DL7" s="64">
        <f t="shared" ref="DL7:DT7" si="17">DL8</f>
        <v>258.39999999999998</v>
      </c>
      <c r="DM7" s="64">
        <f t="shared" si="17"/>
        <v>255.9</v>
      </c>
      <c r="DN7" s="64">
        <f t="shared" si="17"/>
        <v>242.9</v>
      </c>
      <c r="DO7" s="64">
        <f t="shared" si="17"/>
        <v>228.6</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41009</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30</v>
      </c>
      <c r="S8" s="69" t="s">
        <v>114</v>
      </c>
      <c r="T8" s="69" t="s">
        <v>115</v>
      </c>
      <c r="U8" s="70">
        <v>9697</v>
      </c>
      <c r="V8" s="70">
        <v>245</v>
      </c>
      <c r="W8" s="70">
        <v>300</v>
      </c>
      <c r="X8" s="69" t="s">
        <v>116</v>
      </c>
      <c r="Y8" s="71">
        <v>85.6</v>
      </c>
      <c r="Z8" s="71">
        <v>252.2</v>
      </c>
      <c r="AA8" s="71">
        <v>268.5</v>
      </c>
      <c r="AB8" s="71">
        <v>342.1</v>
      </c>
      <c r="AC8" s="71">
        <v>368.3</v>
      </c>
      <c r="AD8" s="71">
        <v>149.69999999999999</v>
      </c>
      <c r="AE8" s="71">
        <v>176.4</v>
      </c>
      <c r="AF8" s="71">
        <v>172.5</v>
      </c>
      <c r="AG8" s="71">
        <v>198.5</v>
      </c>
      <c r="AH8" s="71">
        <v>217.4</v>
      </c>
      <c r="AI8" s="68">
        <v>297.10000000000002</v>
      </c>
      <c r="AJ8" s="71">
        <v>0.1</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68.599999999999994</v>
      </c>
      <c r="BG8" s="71">
        <v>68.400000000000006</v>
      </c>
      <c r="BH8" s="71">
        <v>62.8</v>
      </c>
      <c r="BI8" s="71">
        <v>70.8</v>
      </c>
      <c r="BJ8" s="71">
        <v>72.900000000000006</v>
      </c>
      <c r="BK8" s="71">
        <v>29.9</v>
      </c>
      <c r="BL8" s="71">
        <v>36.1</v>
      </c>
      <c r="BM8" s="71">
        <v>33.9</v>
      </c>
      <c r="BN8" s="71">
        <v>26.5</v>
      </c>
      <c r="BO8" s="71">
        <v>42.1</v>
      </c>
      <c r="BP8" s="68">
        <v>26.3</v>
      </c>
      <c r="BQ8" s="72">
        <v>69916</v>
      </c>
      <c r="BR8" s="72">
        <v>74045</v>
      </c>
      <c r="BS8" s="72">
        <v>69184</v>
      </c>
      <c r="BT8" s="73">
        <v>70615</v>
      </c>
      <c r="BU8" s="73">
        <v>69444</v>
      </c>
      <c r="BV8" s="72">
        <v>18295</v>
      </c>
      <c r="BW8" s="72">
        <v>22959</v>
      </c>
      <c r="BX8" s="72">
        <v>22148</v>
      </c>
      <c r="BY8" s="72">
        <v>24086</v>
      </c>
      <c r="BZ8" s="72">
        <v>23885</v>
      </c>
      <c r="CA8" s="70">
        <v>16102</v>
      </c>
      <c r="CB8" s="71" t="s">
        <v>108</v>
      </c>
      <c r="CC8" s="71" t="s">
        <v>108</v>
      </c>
      <c r="CD8" s="71" t="s">
        <v>108</v>
      </c>
      <c r="CE8" s="71" t="s">
        <v>108</v>
      </c>
      <c r="CF8" s="71" t="s">
        <v>108</v>
      </c>
      <c r="CG8" s="71" t="s">
        <v>108</v>
      </c>
      <c r="CH8" s="71" t="s">
        <v>108</v>
      </c>
      <c r="CI8" s="71" t="s">
        <v>108</v>
      </c>
      <c r="CJ8" s="71" t="s">
        <v>108</v>
      </c>
      <c r="CK8" s="71" t="s">
        <v>108</v>
      </c>
      <c r="CL8" s="68" t="s">
        <v>108</v>
      </c>
      <c r="CM8" s="70">
        <v>0</v>
      </c>
      <c r="CN8" s="70" t="s">
        <v>108</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1098.3</v>
      </c>
      <c r="DF8" s="71">
        <v>655.5</v>
      </c>
      <c r="DG8" s="71">
        <v>316.8</v>
      </c>
      <c r="DH8" s="71">
        <v>113.9</v>
      </c>
      <c r="DI8" s="71">
        <v>101</v>
      </c>
      <c r="DJ8" s="68">
        <v>103.6</v>
      </c>
      <c r="DK8" s="71">
        <v>256.7</v>
      </c>
      <c r="DL8" s="71">
        <v>258.39999999999998</v>
      </c>
      <c r="DM8" s="71">
        <v>255.9</v>
      </c>
      <c r="DN8" s="71">
        <v>242.9</v>
      </c>
      <c r="DO8" s="71">
        <v>228.6</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2020-01-26T23:55:21Z</cp:lastPrinted>
  <dcterms:created xsi:type="dcterms:W3CDTF">2019-12-05T07:20:30Z</dcterms:created>
  <dcterms:modified xsi:type="dcterms:W3CDTF">2020-01-26T23:55:24Z</dcterms:modified>
  <cp:category/>
</cp:coreProperties>
</file>