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M:\(17)財務諸表に関すること\経営比較分析表(総務省)関係\2019年度(R1年度照会・H30決算）\02_回答\【経営比較分析表】2018_121002_46_010\"/>
    </mc:Choice>
  </mc:AlternateContent>
  <xr:revisionPtr revIDLastSave="0" documentId="13_ncr:1_{EABAE539-6CA2-4B52-84CA-B89BED19BAEB}" xr6:coauthVersionLast="36" xr6:coauthVersionMax="36" xr10:uidLastSave="{00000000-0000-0000-0000-000000000000}"/>
  <workbookProtection workbookAlgorithmName="SHA-512" workbookHashValue="TR44wUuGPc600wc+2Y1gCaNpWJuZGSdHqRMPKsvKgP9rolS4HOVJO5fu3bZHbj2K+gl0feCApO2pd4yjFnnXCg==" workbookSaltValue="72z10USzByNx10IpL7ybL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<sst xmlns="http://schemas.openxmlformats.org/spreadsheetml/2006/main" count="220" uniqueCount="108">
  <si>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</si>
  <si>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</si>
  <si>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</si>
  <si>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</si>
  <si>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</si>
  <si>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</si>
  <si>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</si>
  <si>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</si>
  <si>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</si>
  <si>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</si>
  <si>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</si>
  <si>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</si>
  <si>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</si>
  <si>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</si>
  <si>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</si>
  <si>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</si>
  <si>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</si>
  <si>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</si>
  <si>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</si>
  <si>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</si>
  <si>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</si>
  <si>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</si>
  <si>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</si>
  <si>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</si>
  <si>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</si>
  <si>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</si>
  <si>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</si>
  <si>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</si>
  <si>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</si>
  <si>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</si>
  <si>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</si>
  <si>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</si>
  <si>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</si>
  <si>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</si>
  <si>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</si>
  <si>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</si>
  <si>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</si>
  <si>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</si>
  <si>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</si>
  <si>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</si>
  <si>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</si>
  <si>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</si>
  <si>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</si>
  <si>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</si>
  <si>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</si>
  <si>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</si>
  <si>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</si>
  <si>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</si>
  <si>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</si>
  <si>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</si>
  <si>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</si>
  <si>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</si>
  <si>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</si>
  <si>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</si>
  <si>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</si>
  <si>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</si>
  <si>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</si>
  <si>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</si>
  <si>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</si>
  <si>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</si>
  <si>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</si>
  <si>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</si>
  <si>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</si>
  <si>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</si>
  <si>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</si>
  <si>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</si>
  <si>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</si>
  <si>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</si>
  <si>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</si>
  <si>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</si>
  <si>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</si>
  <si>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</si>
  <si>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</si>
  <si>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</si>
  <si>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</si>
  <si>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</si>
  <si>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</si>
  <si>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</si>
  <si>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</si>
  <si>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</si>
  <si>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</si>
  <si>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</si>
  <si>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</si>
  <si>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</si>
  <si>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</si>
  <si>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</si>
  <si>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</si>
  <si>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</si>
  <si>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</si>
  <si>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</si>
  <si>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</si>
  <si>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</si>
  <si>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</si>
  <si>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</si>
  <si>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</si>
  <si>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水道事業</t>
  </si>
  <si>
    <t>末端給水事業</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</si>
  <si>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</si>
  <si>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</si>
  <si>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</si>
  <si>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</si>
  <si>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</si>
  <si>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</si>
  <si>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</si>
  <si>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</si>
  <si>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
（H26年度は会計制度の見直し（みなし償却制度
　廃止）により大幅に増加）</t>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</si>
  <si>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ことから、H28年度に策定した水道事業中期経営計画に掲げた施策の推進に取り組み、さらなる経営の健全性・効率性の向上に努めなければならない。
 また、今後は老朽化した施設の更新や自然災害に対する取り組みの強化などに多くの資金が必要となることから、長期施設整備計画に基づき、更新費用の低減や平準化を図っていく。</t>
    <phoneticPr fontId="4"/>
  </si>
  <si>
    <r>
      <t xml:space="preserve">　料金回収率が100％を下回り、経常的に必要な経費を給水収益で賄うことができていない。これは、市民負担の公平性の観点から、市域（※1）の大部分に給水を行っている千葉県営水道と同一料金としているためであり、収支差額は一般会計繰入金により補てんしている。また、平成30年度決算において経常収支比率が例年と比較し上昇しているが、これは、水利権の除却費及び施設利用権の減損損失に対する収支差額の補てん費用である一般会計繰入金が増加したことによる。　
　給水原価が平均を著しく上回っているのは、有収水量密度が全国平均（※2）を下回る地理的条件等により、投下資本が給水収益に結びつかないため相対的に高くなっている支払利息や減価償却費に加え、千葉県企業局への受水費が大きな割合を占めていることによる。
　流動比率は年々低下し100％を下回っているが、これは過去に企業債に依存した投資を行ってきたため元金償還金が増加しているなか、経常費用を給水収益で賄えていない経営状況にあるために、流動資産が減少していることが主な要因である。
　施設利用率は平均を下回っているが、管路の老朽化が進んでいないことに加え、漏水箇所の早期発見に努めたため、有収率は平均を上回っている。
</t>
    </r>
    <r>
      <rPr>
        <sz val="10"/>
        <color theme="1"/>
        <rFont val="ＭＳ ゴシック"/>
        <family val="3"/>
        <charset val="128"/>
      </rPr>
      <t>※1　H31年1月1日の本市人口970,049人に対する普及率は4.76%となっているが、千葉市水道事業の給水区域内人口は56,030人であることから、実際の普及率は82.5%となる。
※2　Ｈ29年度全国平均1.24千㎥/ha　千葉市0.81千㎥/ha</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</si>
</sst>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EB-4D79-B872-7357507CC1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74EB-4D79-B872-7357507CC1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100.67</c:v>
                </c:pt>
                <c:pt idx="1">
                  <c:v>100</c:v>
                </c:pt>
                <c:pt idx="2">
                  <c:v>108.15</c:v>
                </c:pt>
                <c:pt idx="3">
                  <c:v>100.01</c:v>
                </c:pt>
                <c:pt idx="4">
                  <c:v>119.69</c:v>
                </c:pt>
              </c:numCache>
            </c:numRef>
          </c:val>
          <c:extLst>
            <c:ext xmlns:c16="http://schemas.microsoft.com/office/drawing/2014/chart" uri="{C3380CC4-5D6E-409C-BE32-E72D297353CC}">
              <c16:uniqueId val="{00000000-84DB-4FD0-BD08-7C347463327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84DB-4FD0-BD08-7C347463327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46.01</c:v>
                </c:pt>
                <c:pt idx="1">
                  <c:v>48.43</c:v>
                </c:pt>
                <c:pt idx="2">
                  <c:v>49.86</c:v>
                </c:pt>
                <c:pt idx="3">
                  <c:v>51.96</c:v>
                </c:pt>
                <c:pt idx="4">
                  <c:v>53.65</c:v>
                </c:pt>
              </c:numCache>
            </c:numRef>
          </c:val>
          <c:extLst>
            <c:ext xmlns:c16="http://schemas.microsoft.com/office/drawing/2014/chart" uri="{C3380CC4-5D6E-409C-BE32-E72D297353CC}">
              <c16:uniqueId val="{00000000-6B2A-427A-A4E9-0EC7E9A82B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6B2A-427A-A4E9-0EC7E9A82B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0.08</c:v>
                </c:pt>
                <c:pt idx="2">
                  <c:v>0.08</c:v>
                </c:pt>
                <c:pt idx="3">
                  <c:v>0.08</c:v>
                </c:pt>
                <c:pt idx="4">
                  <c:v>5.25</c:v>
                </c:pt>
              </c:numCache>
            </c:numRef>
          </c:val>
          <c:extLst>
            <c:ext xmlns:c16="http://schemas.microsoft.com/office/drawing/2014/chart" uri="{C3380CC4-5D6E-409C-BE32-E72D297353CC}">
              <c16:uniqueId val="{00000000-BBC9-41AF-82BD-BCD7D51F848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BBC9-41AF-82BD-BCD7D51F848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48-4FD3-A496-6AEFEE6AEC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48-4FD3-A496-6AEFEE6AEC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90.75</c:v>
                </c:pt>
                <c:pt idx="1">
                  <c:v>76.260000000000005</c:v>
                </c:pt>
                <c:pt idx="2">
                  <c:v>70.489999999999995</c:v>
                </c:pt>
                <c:pt idx="3">
                  <c:v>67.55</c:v>
                </c:pt>
                <c:pt idx="4">
                  <c:v>66.62</c:v>
                </c:pt>
              </c:numCache>
            </c:numRef>
          </c:val>
          <c:extLst>
            <c:ext xmlns:c16="http://schemas.microsoft.com/office/drawing/2014/chart" uri="{C3380CC4-5D6E-409C-BE32-E72D297353CC}">
              <c16:uniqueId val="{00000000-5942-4F09-8B1C-42B2C4A2E4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5942-4F09-8B1C-42B2C4A2E4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2195.04</c:v>
                </c:pt>
                <c:pt idx="1">
                  <c:v>2144</c:v>
                </c:pt>
                <c:pt idx="2">
                  <c:v>2087.42</c:v>
                </c:pt>
                <c:pt idx="3">
                  <c:v>1964.53</c:v>
                </c:pt>
                <c:pt idx="4">
                  <c:v>1870.86</c:v>
                </c:pt>
              </c:numCache>
            </c:numRef>
          </c:val>
          <c:extLst>
            <c:ext xmlns:c16="http://schemas.microsoft.com/office/drawing/2014/chart" uri="{C3380CC4-5D6E-409C-BE32-E72D297353CC}">
              <c16:uniqueId val="{00000000-4671-41FD-BEAC-661BEC46F9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4671-41FD-BEAC-661BEC46F9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52.1</c:v>
                </c:pt>
                <c:pt idx="1">
                  <c:v>51.8</c:v>
                </c:pt>
                <c:pt idx="2">
                  <c:v>54.22</c:v>
                </c:pt>
                <c:pt idx="3">
                  <c:v>56.81</c:v>
                </c:pt>
                <c:pt idx="4">
                  <c:v>54.77</c:v>
                </c:pt>
              </c:numCache>
            </c:numRef>
          </c:val>
          <c:extLst>
            <c:ext xmlns:c16="http://schemas.microsoft.com/office/drawing/2014/chart" uri="{C3380CC4-5D6E-409C-BE32-E72D297353CC}">
              <c16:uniqueId val="{00000000-BD02-4DAF-A635-AC7690E60A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BD02-4DAF-A635-AC7690E60A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388.81</c:v>
                </c:pt>
                <c:pt idx="1">
                  <c:v>392.68</c:v>
                </c:pt>
                <c:pt idx="2">
                  <c:v>373.82</c:v>
                </c:pt>
                <c:pt idx="3">
                  <c:v>360.34</c:v>
                </c:pt>
                <c:pt idx="4">
                  <c:v>374.74</c:v>
                </c:pt>
              </c:numCache>
            </c:numRef>
          </c:val>
          <c:extLst>
            <c:ext xmlns:c16="http://schemas.microsoft.com/office/drawing/2014/chart" uri="{C3380CC4-5D6E-409C-BE32-E72D297353CC}">
              <c16:uniqueId val="{00000000-75E9-4A85-B7E1-7F66828B3F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75E9-4A85-B7E1-7F66828B3F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40.9</c:v>
                </c:pt>
                <c:pt idx="1">
                  <c:v>40.28</c:v>
                </c:pt>
                <c:pt idx="2">
                  <c:v>40.119999999999997</c:v>
                </c:pt>
                <c:pt idx="3">
                  <c:v>40.9</c:v>
                </c:pt>
                <c:pt idx="4">
                  <c:v>40.94</c:v>
                </c:pt>
              </c:numCache>
            </c:numRef>
          </c:val>
          <c:extLst>
            <c:ext xmlns:c16="http://schemas.microsoft.com/office/drawing/2014/chart" uri="{C3380CC4-5D6E-409C-BE32-E72D297353CC}">
              <c16:uniqueId val="{00000000-E62B-4346-A806-F0210999E6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E62B-4346-A806-F0210999E6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97.91</c:v>
                </c:pt>
                <c:pt idx="1">
                  <c:v>99.73</c:v>
                </c:pt>
                <c:pt idx="2">
                  <c:v>99.75</c:v>
                </c:pt>
                <c:pt idx="3">
                  <c:v>98.89</c:v>
                </c:pt>
                <c:pt idx="4">
                  <c:v>98.91</c:v>
                </c:pt>
              </c:numCache>
            </c:numRef>
          </c:val>
          <c:extLst>
            <c:ext xmlns:c16="http://schemas.microsoft.com/office/drawing/2014/chart" uri="{C3380CC4-5D6E-409C-BE32-E72D297353CC}">
              <c16:uniqueId val="{00000000-2228-454A-922D-4E6CE67DFD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2228-454A-922D-4E6CE67DFD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千葉市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59" t="str">
        <f>データ!$M$6</f>
        <v>非設置</v>
      </c>
      <c r="AE8" s="59"/>
      <c r="AF8" s="59"/>
      <c r="AG8" s="59"/>
      <c r="AH8" s="59"/>
      <c r="AI8" s="59"/>
      <c r="AJ8" s="59"/>
      <c r="AK8" s="4"/>
      <c r="AL8" s="60">
        <f>データ!$R$6</f>
        <v>970049</v>
      </c>
      <c r="AM8" s="60"/>
      <c r="AN8" s="60"/>
      <c r="AO8" s="60"/>
      <c r="AP8" s="60"/>
      <c r="AQ8" s="60"/>
      <c r="AR8" s="60"/>
      <c r="AS8" s="60"/>
      <c r="AT8" s="51">
        <f>データ!$S$6</f>
        <v>271.77</v>
      </c>
      <c r="AU8" s="52"/>
      <c r="AV8" s="52"/>
      <c r="AW8" s="52"/>
      <c r="AX8" s="52"/>
      <c r="AY8" s="52"/>
      <c r="AZ8" s="52"/>
      <c r="BA8" s="52"/>
      <c r="BB8" s="53">
        <f>データ!$T$6</f>
        <v>3569.37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47.58</v>
      </c>
      <c r="J10" s="52"/>
      <c r="K10" s="52"/>
      <c r="L10" s="52"/>
      <c r="M10" s="52"/>
      <c r="N10" s="52"/>
      <c r="O10" s="63"/>
      <c r="P10" s="53">
        <f>データ!$P$6</f>
        <v>4.76</v>
      </c>
      <c r="Q10" s="53"/>
      <c r="R10" s="53"/>
      <c r="S10" s="53"/>
      <c r="T10" s="53"/>
      <c r="U10" s="53"/>
      <c r="V10" s="53"/>
      <c r="W10" s="60">
        <f>データ!$Q$6</f>
        <v>2640</v>
      </c>
      <c r="X10" s="60"/>
      <c r="Y10" s="60"/>
      <c r="Z10" s="60"/>
      <c r="AA10" s="60"/>
      <c r="AB10" s="60"/>
      <c r="AC10" s="60"/>
      <c r="AD10" s="2"/>
      <c r="AE10" s="2"/>
      <c r="AF10" s="2"/>
      <c r="AG10" s="2"/>
      <c r="AH10" s="4"/>
      <c r="AI10" s="4"/>
      <c r="AJ10" s="4"/>
      <c r="AK10" s="4"/>
      <c r="AL10" s="60">
        <f>データ!$U$6</f>
        <v>46241</v>
      </c>
      <c r="AM10" s="60"/>
      <c r="AN10" s="60"/>
      <c r="AO10" s="60"/>
      <c r="AP10" s="60"/>
      <c r="AQ10" s="60"/>
      <c r="AR10" s="60"/>
      <c r="AS10" s="60"/>
      <c r="AT10" s="51">
        <f>データ!$V$6</f>
        <v>59.44</v>
      </c>
      <c r="AU10" s="52"/>
      <c r="AV10" s="52"/>
      <c r="AW10" s="52"/>
      <c r="AX10" s="52"/>
      <c r="AY10" s="52"/>
      <c r="AZ10" s="52"/>
      <c r="BA10" s="52"/>
      <c r="BB10" s="53">
        <f>データ!$W$6</f>
        <v>777.94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whSx8c7hkigxpS8ZuMzXS+KPIecxIDjPH2l2qOhxBBC7v/eikQIArVJ29BdabjJF57P34ff4Ts/btAGYX7qyg==" saltValue="dhxWWKQI6nW6U7C70WDMM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121002</v>
      </c>
      <c r="D6" s="34">
        <f t="shared" si="3"/>
        <v>46</v>
      </c>
      <c r="E6" s="34">
        <f t="shared" si="3"/>
        <v>1</v>
      </c>
      <c r="F6" s="34">
        <f t="shared" si="3"/>
        <v>0</v>
      </c>
      <c r="G6" s="34">
        <f t="shared" si="3"/>
        <v>1</v>
      </c>
      <c r="H6" s="34" t="str">
        <f t="shared" si="3"/>
        <v>千葉県　千葉市</v>
      </c>
      <c r="I6" s="34" t="str">
        <f t="shared" si="3"/>
        <v>法適用</v>
      </c>
      <c r="J6" s="34" t="str">
        <f t="shared" si="3"/>
        <v>水道事業</v>
      </c>
      <c r="K6" s="34" t="str">
        <f t="shared" si="3"/>
        <v>末端給水事業</v>
      </c>
      <c r="L6" s="34" t="str">
        <f t="shared" si="3"/>
        <v>政令市等</v>
      </c>
      <c r="M6" s="34" t="str">
        <f t="shared" si="3"/>
        <v>非設置</v>
      </c>
      <c r="N6" s="35" t="str">
        <f t="shared" si="3"/>
        <v>-</v>
      </c>
      <c r="O6" s="35">
        <f t="shared" si="3"/>
        <v>47.58</v>
      </c>
      <c r="P6" s="35">
        <f t="shared" si="3"/>
        <v>4.76</v>
      </c>
      <c r="Q6" s="35">
        <f t="shared" si="3"/>
        <v>2640</v>
      </c>
      <c r="R6" s="35">
        <f t="shared" si="3"/>
        <v>970049</v>
      </c>
      <c r="S6" s="35">
        <f t="shared" si="3"/>
        <v>271.77</v>
      </c>
      <c r="T6" s="35">
        <f t="shared" si="3"/>
        <v>3569.37</v>
      </c>
      <c r="U6" s="35">
        <f t="shared" si="3"/>
        <v>46241</v>
      </c>
      <c r="V6" s="35">
        <f t="shared" si="3"/>
        <v>59.44</v>
      </c>
      <c r="W6" s="35">
        <f t="shared" si="3"/>
        <v>777.94</v>
      </c>
      <c r="X6" s="36">
        <f>IF(X7="",NA(),X7)</f>
        <v>100.67</v>
      </c>
      <c r="Y6" s="36">
        <f t="shared" ref="Y6:AG6" si="4">IF(Y7="",NA(),Y7)</f>
        <v>100</v>
      </c>
      <c r="Z6" s="36">
        <f t="shared" si="4"/>
        <v>108.15</v>
      </c>
      <c r="AA6" s="36">
        <f t="shared" si="4"/>
        <v>100.01</v>
      </c>
      <c r="AB6" s="36">
        <f t="shared" si="4"/>
        <v>119.69</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90.75</v>
      </c>
      <c r="AU6" s="36">
        <f t="shared" ref="AU6:BC6" si="6">IF(AU7="",NA(),AU7)</f>
        <v>76.260000000000005</v>
      </c>
      <c r="AV6" s="36">
        <f t="shared" si="6"/>
        <v>70.489999999999995</v>
      </c>
      <c r="AW6" s="36">
        <f t="shared" si="6"/>
        <v>67.55</v>
      </c>
      <c r="AX6" s="36">
        <f t="shared" si="6"/>
        <v>66.62</v>
      </c>
      <c r="AY6" s="36">
        <f t="shared" si="6"/>
        <v>178.43</v>
      </c>
      <c r="AZ6" s="36">
        <f t="shared" si="6"/>
        <v>168.99</v>
      </c>
      <c r="BA6" s="36">
        <f t="shared" si="6"/>
        <v>159.12</v>
      </c>
      <c r="BB6" s="36">
        <f t="shared" si="6"/>
        <v>169.68</v>
      </c>
      <c r="BC6" s="36">
        <f t="shared" si="6"/>
        <v>166.51</v>
      </c>
      <c r="BD6" s="35" t="str">
        <f>IF(BD7="","",IF(BD7="-","【-】","【"&amp;SUBSTITUTE(TEXT(BD7,"#,##0.00"),"-","△")&amp;"】"))</f>
        <v>【261.93】</v>
      </c>
      <c r="BE6" s="36">
        <f>IF(BE7="",NA(),BE7)</f>
        <v>2195.04</v>
      </c>
      <c r="BF6" s="36">
        <f t="shared" ref="BF6:BN6" si="7">IF(BF7="",NA(),BF7)</f>
        <v>2144</v>
      </c>
      <c r="BG6" s="36">
        <f t="shared" si="7"/>
        <v>2087.42</v>
      </c>
      <c r="BH6" s="36">
        <f t="shared" si="7"/>
        <v>1964.53</v>
      </c>
      <c r="BI6" s="36">
        <f t="shared" si="7"/>
        <v>1870.86</v>
      </c>
      <c r="BJ6" s="36">
        <f t="shared" si="7"/>
        <v>220.35</v>
      </c>
      <c r="BK6" s="36">
        <f t="shared" si="7"/>
        <v>212.16</v>
      </c>
      <c r="BL6" s="36">
        <f t="shared" si="7"/>
        <v>206.16</v>
      </c>
      <c r="BM6" s="36">
        <f t="shared" si="7"/>
        <v>203.63</v>
      </c>
      <c r="BN6" s="36">
        <f t="shared" si="7"/>
        <v>198.51</v>
      </c>
      <c r="BO6" s="35" t="str">
        <f>IF(BO7="","",IF(BO7="-","【-】","【"&amp;SUBSTITUTE(TEXT(BO7,"#,##0.00"),"-","△")&amp;"】"))</f>
        <v>【270.46】</v>
      </c>
      <c r="BP6" s="36">
        <f>IF(BP7="",NA(),BP7)</f>
        <v>52.1</v>
      </c>
      <c r="BQ6" s="36">
        <f t="shared" ref="BQ6:BY6" si="8">IF(BQ7="",NA(),BQ7)</f>
        <v>51.8</v>
      </c>
      <c r="BR6" s="36">
        <f t="shared" si="8"/>
        <v>54.22</v>
      </c>
      <c r="BS6" s="36">
        <f t="shared" si="8"/>
        <v>56.81</v>
      </c>
      <c r="BT6" s="36">
        <f t="shared" si="8"/>
        <v>54.77</v>
      </c>
      <c r="BU6" s="36">
        <f t="shared" si="8"/>
        <v>104.05</v>
      </c>
      <c r="BV6" s="36">
        <f t="shared" si="8"/>
        <v>104.16</v>
      </c>
      <c r="BW6" s="36">
        <f t="shared" si="8"/>
        <v>104.03</v>
      </c>
      <c r="BX6" s="36">
        <f t="shared" si="8"/>
        <v>103.04</v>
      </c>
      <c r="BY6" s="36">
        <f t="shared" si="8"/>
        <v>103.28</v>
      </c>
      <c r="BZ6" s="35" t="str">
        <f>IF(BZ7="","",IF(BZ7="-","【-】","【"&amp;SUBSTITUTE(TEXT(BZ7,"#,##0.00"),"-","△")&amp;"】"))</f>
        <v>【103.91】</v>
      </c>
      <c r="CA6" s="36">
        <f>IF(CA7="",NA(),CA7)</f>
        <v>388.81</v>
      </c>
      <c r="CB6" s="36">
        <f t="shared" ref="CB6:CJ6" si="9">IF(CB7="",NA(),CB7)</f>
        <v>392.68</v>
      </c>
      <c r="CC6" s="36">
        <f t="shared" si="9"/>
        <v>373.82</v>
      </c>
      <c r="CD6" s="36">
        <f t="shared" si="9"/>
        <v>360.34</v>
      </c>
      <c r="CE6" s="36">
        <f t="shared" si="9"/>
        <v>374.74</v>
      </c>
      <c r="CF6" s="36">
        <f t="shared" si="9"/>
        <v>171.57</v>
      </c>
      <c r="CG6" s="36">
        <f t="shared" si="9"/>
        <v>171.29</v>
      </c>
      <c r="CH6" s="36">
        <f t="shared" si="9"/>
        <v>171.54</v>
      </c>
      <c r="CI6" s="36">
        <f t="shared" si="9"/>
        <v>173</v>
      </c>
      <c r="CJ6" s="36">
        <f t="shared" si="9"/>
        <v>173.11</v>
      </c>
      <c r="CK6" s="35" t="str">
        <f>IF(CK7="","",IF(CK7="-","【-】","【"&amp;SUBSTITUTE(TEXT(CK7,"#,##0.00"),"-","△")&amp;"】"))</f>
        <v>【167.11】</v>
      </c>
      <c r="CL6" s="36">
        <f>IF(CL7="",NA(),CL7)</f>
        <v>40.9</v>
      </c>
      <c r="CM6" s="36">
        <f t="shared" ref="CM6:CU6" si="10">IF(CM7="",NA(),CM7)</f>
        <v>40.28</v>
      </c>
      <c r="CN6" s="36">
        <f t="shared" si="10"/>
        <v>40.119999999999997</v>
      </c>
      <c r="CO6" s="36">
        <f t="shared" si="10"/>
        <v>40.9</v>
      </c>
      <c r="CP6" s="36">
        <f t="shared" si="10"/>
        <v>40.94</v>
      </c>
      <c r="CQ6" s="36">
        <f t="shared" si="10"/>
        <v>58.97</v>
      </c>
      <c r="CR6" s="36">
        <f t="shared" si="10"/>
        <v>58.67</v>
      </c>
      <c r="CS6" s="36">
        <f t="shared" si="10"/>
        <v>59</v>
      </c>
      <c r="CT6" s="36">
        <f t="shared" si="10"/>
        <v>59.36</v>
      </c>
      <c r="CU6" s="36">
        <f t="shared" si="10"/>
        <v>59.32</v>
      </c>
      <c r="CV6" s="35" t="str">
        <f>IF(CV7="","",IF(CV7="-","【-】","【"&amp;SUBSTITUTE(TEXT(CV7,"#,##0.00"),"-","△")&amp;"】"))</f>
        <v>【60.27】</v>
      </c>
      <c r="CW6" s="36">
        <f>IF(CW7="",NA(),CW7)</f>
        <v>97.91</v>
      </c>
      <c r="CX6" s="36">
        <f t="shared" ref="CX6:DF6" si="11">IF(CX7="",NA(),CX7)</f>
        <v>99.73</v>
      </c>
      <c r="CY6" s="36">
        <f t="shared" si="11"/>
        <v>99.75</v>
      </c>
      <c r="CZ6" s="36">
        <f t="shared" si="11"/>
        <v>98.89</v>
      </c>
      <c r="DA6" s="36">
        <f t="shared" si="11"/>
        <v>98.91</v>
      </c>
      <c r="DB6" s="36">
        <f t="shared" si="11"/>
        <v>92.91</v>
      </c>
      <c r="DC6" s="36">
        <f t="shared" si="11"/>
        <v>93.36</v>
      </c>
      <c r="DD6" s="36">
        <f t="shared" si="11"/>
        <v>93.69</v>
      </c>
      <c r="DE6" s="36">
        <f t="shared" si="11"/>
        <v>93.82</v>
      </c>
      <c r="DF6" s="36">
        <f t="shared" si="11"/>
        <v>93.74</v>
      </c>
      <c r="DG6" s="35" t="str">
        <f>IF(DG7="","",IF(DG7="-","【-】","【"&amp;SUBSTITUTE(TEXT(DG7,"#,##0.00"),"-","△")&amp;"】"))</f>
        <v>【89.92】</v>
      </c>
      <c r="DH6" s="36">
        <f>IF(DH7="",NA(),DH7)</f>
        <v>46.01</v>
      </c>
      <c r="DI6" s="36">
        <f t="shared" ref="DI6:DQ6" si="12">IF(DI7="",NA(),DI7)</f>
        <v>48.43</v>
      </c>
      <c r="DJ6" s="36">
        <f t="shared" si="12"/>
        <v>49.86</v>
      </c>
      <c r="DK6" s="36">
        <f t="shared" si="12"/>
        <v>51.96</v>
      </c>
      <c r="DL6" s="36">
        <f t="shared" si="12"/>
        <v>53.65</v>
      </c>
      <c r="DM6" s="36">
        <f t="shared" si="12"/>
        <v>46.73</v>
      </c>
      <c r="DN6" s="36">
        <f t="shared" si="12"/>
        <v>47.39</v>
      </c>
      <c r="DO6" s="36">
        <f t="shared" si="12"/>
        <v>48.05</v>
      </c>
      <c r="DP6" s="36">
        <f t="shared" si="12"/>
        <v>48.64</v>
      </c>
      <c r="DQ6" s="36">
        <f t="shared" si="12"/>
        <v>49.23</v>
      </c>
      <c r="DR6" s="35" t="str">
        <f>IF(DR7="","",IF(DR7="-","【-】","【"&amp;SUBSTITUTE(TEXT(DR7,"#,##0.00"),"-","△")&amp;"】"))</f>
        <v>【48.85】</v>
      </c>
      <c r="DS6" s="35">
        <f>IF(DS7="",NA(),DS7)</f>
        <v>0</v>
      </c>
      <c r="DT6" s="36">
        <f t="shared" ref="DT6:EB6" si="13">IF(DT7="",NA(),DT7)</f>
        <v>0.08</v>
      </c>
      <c r="DU6" s="36">
        <f t="shared" si="13"/>
        <v>0.08</v>
      </c>
      <c r="DV6" s="36">
        <f t="shared" si="13"/>
        <v>0.08</v>
      </c>
      <c r="DW6" s="36">
        <f t="shared" si="13"/>
        <v>5.25</v>
      </c>
      <c r="DX6" s="36">
        <f t="shared" si="13"/>
        <v>15.33</v>
      </c>
      <c r="DY6" s="36">
        <f t="shared" si="13"/>
        <v>16.739999999999998</v>
      </c>
      <c r="DZ6" s="36">
        <f t="shared" si="13"/>
        <v>17.97</v>
      </c>
      <c r="EA6" s="36">
        <f t="shared" si="13"/>
        <v>19.95</v>
      </c>
      <c r="EB6" s="36">
        <f t="shared" si="13"/>
        <v>21.62</v>
      </c>
      <c r="EC6" s="35" t="str">
        <f>IF(EC7="","",IF(EC7="-","【-】","【"&amp;SUBSTITUTE(TEXT(EC7,"#,##0.00"),"-","△")&amp;"】"))</f>
        <v>【17.80】</v>
      </c>
      <c r="ED6" s="35">
        <f>IF(ED7="",NA(),ED7)</f>
        <v>0</v>
      </c>
      <c r="EE6" s="35">
        <f t="shared" ref="EE6:EM6" si="14">IF(EE7="",NA(),EE7)</f>
        <v>0</v>
      </c>
      <c r="EF6" s="35">
        <f t="shared" si="14"/>
        <v>0</v>
      </c>
      <c r="EG6" s="35">
        <f t="shared" si="14"/>
        <v>0</v>
      </c>
      <c r="EH6" s="35">
        <f t="shared" si="14"/>
        <v>0</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121002</v>
      </c>
      <c r="D7" s="38">
        <v>46</v>
      </c>
      <c r="E7" s="38">
        <v>1</v>
      </c>
      <c r="F7" s="38">
        <v>0</v>
      </c>
      <c r="G7" s="38">
        <v>1</v>
      </c>
      <c r="H7" s="38" t="s">
        <v>93</v>
      </c>
      <c r="I7" s="38" t="s">
        <v>94</v>
      </c>
      <c r="J7" s="38" t="s">
        <v>95</v>
      </c>
      <c r="K7" s="38" t="s">
        <v>96</v>
      </c>
      <c r="L7" s="38" t="s">
        <v>97</v>
      </c>
      <c r="M7" s="38" t="s">
        <v>98</v>
      </c>
      <c r="N7" s="39" t="s">
        <v>99</v>
      </c>
      <c r="O7" s="39">
        <v>47.58</v>
      </c>
      <c r="P7" s="39">
        <v>4.76</v>
      </c>
      <c r="Q7" s="39">
        <v>2640</v>
      </c>
      <c r="R7" s="39">
        <v>970049</v>
      </c>
      <c r="S7" s="39">
        <v>271.77</v>
      </c>
      <c r="T7" s="39">
        <v>3569.37</v>
      </c>
      <c r="U7" s="39">
        <v>46241</v>
      </c>
      <c r="V7" s="39">
        <v>59.44</v>
      </c>
      <c r="W7" s="39">
        <v>777.94</v>
      </c>
      <c r="X7" s="39">
        <v>100.67</v>
      </c>
      <c r="Y7" s="39">
        <v>100</v>
      </c>
      <c r="Z7" s="39">
        <v>108.15</v>
      </c>
      <c r="AA7" s="39">
        <v>100.01</v>
      </c>
      <c r="AB7" s="39">
        <v>119.69</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90.75</v>
      </c>
      <c r="AU7" s="39">
        <v>76.260000000000005</v>
      </c>
      <c r="AV7" s="39">
        <v>70.489999999999995</v>
      </c>
      <c r="AW7" s="39">
        <v>67.55</v>
      </c>
      <c r="AX7" s="39">
        <v>66.62</v>
      </c>
      <c r="AY7" s="39">
        <v>178.43</v>
      </c>
      <c r="AZ7" s="39">
        <v>168.99</v>
      </c>
      <c r="BA7" s="39">
        <v>159.12</v>
      </c>
      <c r="BB7" s="39">
        <v>169.68</v>
      </c>
      <c r="BC7" s="39">
        <v>166.51</v>
      </c>
      <c r="BD7" s="39">
        <v>261.93</v>
      </c>
      <c r="BE7" s="39">
        <v>2195.04</v>
      </c>
      <c r="BF7" s="39">
        <v>2144</v>
      </c>
      <c r="BG7" s="39">
        <v>2087.42</v>
      </c>
      <c r="BH7" s="39">
        <v>1964.53</v>
      </c>
      <c r="BI7" s="39">
        <v>1870.86</v>
      </c>
      <c r="BJ7" s="39">
        <v>220.35</v>
      </c>
      <c r="BK7" s="39">
        <v>212.16</v>
      </c>
      <c r="BL7" s="39">
        <v>206.16</v>
      </c>
      <c r="BM7" s="39">
        <v>203.63</v>
      </c>
      <c r="BN7" s="39">
        <v>198.51</v>
      </c>
      <c r="BO7" s="39">
        <v>270.45999999999998</v>
      </c>
      <c r="BP7" s="39">
        <v>52.1</v>
      </c>
      <c r="BQ7" s="39">
        <v>51.8</v>
      </c>
      <c r="BR7" s="39">
        <v>54.22</v>
      </c>
      <c r="BS7" s="39">
        <v>56.81</v>
      </c>
      <c r="BT7" s="39">
        <v>54.77</v>
      </c>
      <c r="BU7" s="39">
        <v>104.05</v>
      </c>
      <c r="BV7" s="39">
        <v>104.16</v>
      </c>
      <c r="BW7" s="39">
        <v>104.03</v>
      </c>
      <c r="BX7" s="39">
        <v>103.04</v>
      </c>
      <c r="BY7" s="39">
        <v>103.28</v>
      </c>
      <c r="BZ7" s="39">
        <v>103.91</v>
      </c>
      <c r="CA7" s="39">
        <v>388.81</v>
      </c>
      <c r="CB7" s="39">
        <v>392.68</v>
      </c>
      <c r="CC7" s="39">
        <v>373.82</v>
      </c>
      <c r="CD7" s="39">
        <v>360.34</v>
      </c>
      <c r="CE7" s="39">
        <v>374.74</v>
      </c>
      <c r="CF7" s="39">
        <v>171.57</v>
      </c>
      <c r="CG7" s="39">
        <v>171.29</v>
      </c>
      <c r="CH7" s="39">
        <v>171.54</v>
      </c>
      <c r="CI7" s="39">
        <v>173</v>
      </c>
      <c r="CJ7" s="39">
        <v>173.11</v>
      </c>
      <c r="CK7" s="39">
        <v>167.11</v>
      </c>
      <c r="CL7" s="39">
        <v>40.9</v>
      </c>
      <c r="CM7" s="39">
        <v>40.28</v>
      </c>
      <c r="CN7" s="39">
        <v>40.119999999999997</v>
      </c>
      <c r="CO7" s="39">
        <v>40.9</v>
      </c>
      <c r="CP7" s="39">
        <v>40.94</v>
      </c>
      <c r="CQ7" s="39">
        <v>58.97</v>
      </c>
      <c r="CR7" s="39">
        <v>58.67</v>
      </c>
      <c r="CS7" s="39">
        <v>59</v>
      </c>
      <c r="CT7" s="39">
        <v>59.36</v>
      </c>
      <c r="CU7" s="39">
        <v>59.32</v>
      </c>
      <c r="CV7" s="39">
        <v>60.27</v>
      </c>
      <c r="CW7" s="39">
        <v>97.91</v>
      </c>
      <c r="CX7" s="39">
        <v>99.73</v>
      </c>
      <c r="CY7" s="39">
        <v>99.75</v>
      </c>
      <c r="CZ7" s="39">
        <v>98.89</v>
      </c>
      <c r="DA7" s="39">
        <v>98.91</v>
      </c>
      <c r="DB7" s="39">
        <v>92.91</v>
      </c>
      <c r="DC7" s="39">
        <v>93.36</v>
      </c>
      <c r="DD7" s="39">
        <v>93.69</v>
      </c>
      <c r="DE7" s="39">
        <v>93.82</v>
      </c>
      <c r="DF7" s="39">
        <v>93.74</v>
      </c>
      <c r="DG7" s="39">
        <v>89.92</v>
      </c>
      <c r="DH7" s="39">
        <v>46.01</v>
      </c>
      <c r="DI7" s="39">
        <v>48.43</v>
      </c>
      <c r="DJ7" s="39">
        <v>49.86</v>
      </c>
      <c r="DK7" s="39">
        <v>51.96</v>
      </c>
      <c r="DL7" s="39">
        <v>53.65</v>
      </c>
      <c r="DM7" s="39">
        <v>46.73</v>
      </c>
      <c r="DN7" s="39">
        <v>47.39</v>
      </c>
      <c r="DO7" s="39">
        <v>48.05</v>
      </c>
      <c r="DP7" s="39">
        <v>48.64</v>
      </c>
      <c r="DQ7" s="39">
        <v>49.23</v>
      </c>
      <c r="DR7" s="39">
        <v>48.85</v>
      </c>
      <c r="DS7" s="39">
        <v>0</v>
      </c>
      <c r="DT7" s="39">
        <v>0.08</v>
      </c>
      <c r="DU7" s="39">
        <v>0.08</v>
      </c>
      <c r="DV7" s="39">
        <v>0.08</v>
      </c>
      <c r="DW7" s="39">
        <v>5.25</v>
      </c>
      <c r="DX7" s="39">
        <v>15.33</v>
      </c>
      <c r="DY7" s="39">
        <v>16.739999999999998</v>
      </c>
      <c r="DZ7" s="39">
        <v>17.97</v>
      </c>
      <c r="EA7" s="39">
        <v>19.95</v>
      </c>
      <c r="EB7" s="39">
        <v>21.62</v>
      </c>
      <c r="EC7" s="39">
        <v>17.8</v>
      </c>
      <c r="ED7" s="39">
        <v>0</v>
      </c>
      <c r="EE7" s="39">
        <v>0</v>
      </c>
      <c r="EF7" s="39">
        <v>0</v>
      </c>
      <c r="EG7" s="39">
        <v>0</v>
      </c>
      <c r="EH7" s="39">
        <v>0</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墨谷　良子</cp:lastModifiedBy>
  <cp:lastPrinted>2020-01-22T00:45:55Z</cp:lastPrinted>
  <dcterms:created xsi:type="dcterms:W3CDTF">2019-12-05T04:12:51Z</dcterms:created>
  <dcterms:modified xsi:type="dcterms:W3CDTF">2020-01-23T04:35:42Z</dcterms:modified>
  <cp:category/>
</cp:coreProperties>
</file>