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01098123\Desktop\"/>
    </mc:Choice>
  </mc:AlternateContent>
  <xr:revisionPtr revIDLastSave="0" documentId="13_ncr:1_{15AF70E7-CA22-4488-B1F1-3BF544AC23B0}" xr6:coauthVersionLast="36" xr6:coauthVersionMax="36" xr10:uidLastSave="{00000000-0000-0000-0000-000000000000}"/>
  <workbookProtection workbookAlgorithmName="SHA-512" workbookHashValue="MO8NS6nT46ZZpJ9++w6bhtPy2Nq1o8peJ29axuSEWunIXTpK29/IpXMM1VVS3GBcfFLrKGgUXp3XXcw/FjMhXw==" workbookSaltValue="h1F6qMSHFZgUyHobImm3N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<sst xmlns="http://schemas.openxmlformats.org/spreadsheetml/2006/main" count="228" uniqueCount="114">
  <si>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</si>
  <si>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</si>
  <si>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</si>
  <si>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</si>
  <si>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</si>
  <si>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</si>
  <si>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</si>
  <si>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</si>
  <si>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</si>
  <si>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</si>
  <si>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</si>
  <si>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</si>
  <si>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</si>
  <si>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</si>
  <si>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</si>
  <si>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</si>
  <si>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</si>
  <si>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</si>
  <si>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</si>
  <si>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</si>
  <si>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</si>
  <si>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</si>
  <si>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</si>
  <si>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</si>
  <si>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</si>
  <si>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</si>
  <si>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</si>
  <si>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</si>
  <si>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</si>
  <si>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</si>
  <si>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</si>
  <si>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</si>
  <si>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</si>
  <si>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</si>
  <si>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</si>
  <si>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</si>
  <si>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</si>
  <si>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</si>
  <si>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</si>
  <si>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</si>
  <si>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</si>
  <si>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</si>
  <si>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</si>
  <si>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</si>
  <si>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</si>
  <si>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</si>
  <si>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</si>
  <si>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</si>
  <si>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</si>
  <si>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</si>
  <si>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</si>
  <si>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</si>
  <si>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</si>
  <si>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</si>
  <si>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</si>
  <si>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</si>
  <si>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</si>
  <si>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</si>
  <si>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</si>
  <si>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</si>
  <si>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</si>
  <si>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</si>
  <si>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</si>
  <si>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</si>
  <si>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</si>
  <si>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</si>
  <si>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</si>
  <si>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</si>
  <si>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</si>
  <si>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</si>
  <si>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</si>
  <si>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</si>
  <si>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</si>
  <si>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</si>
  <si>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</si>
  <si>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</si>
  <si>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</si>
  <si>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</si>
  <si>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</si>
  <si>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</si>
  <si>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</si>
  <si>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</si>
  <si>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</si>
  <si>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</si>
  <si>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</si>
  <si>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</si>
  <si>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</si>
  <si>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</si>
  <si>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</si>
  <si>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</si>
  <si>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</si>
  <si>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</si>
  <si>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</si>
  <si>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</si>
  <si>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</si>
  <si>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</si>
  <si>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</si>
  <si>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</si>
  <si>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</si>
  <si>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</si>
  <si>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</si>
  <si>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</si>
  <si>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</si>
  <si>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</si>
  <si>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</si>
  <si>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</si>
  <si>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</si>
  <si>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</si>
  <si>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</si>
  <si>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</si>
  <si>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</si>
  <si>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全１０地区のうち、昭和６３年度から大和田地区を始めとして、順次整備を開始し、平成１９年度に全ての地区の整備が完了している。
　しかし、供用開始後、２０数年を経た施設もあり、機械・電気設備等の老朽化が著しい状況である。</t>
    <rPh sb="2" eb="3">
      <t>ゼン</t>
    </rPh>
    <rPh sb="5" eb="7">
      <t>チク</t>
    </rPh>
    <rPh sb="11" eb="13">
      <t>ショウワ</t>
    </rPh>
    <rPh sb="15" eb="17">
      <t>ネンド</t>
    </rPh>
    <rPh sb="19" eb="22">
      <t>オオワダ</t>
    </rPh>
    <rPh sb="22" eb="24">
      <t>チク</t>
    </rPh>
    <rPh sb="25" eb="26">
      <t>ハジ</t>
    </rPh>
    <rPh sb="31" eb="33">
      <t>ジュンジ</t>
    </rPh>
    <rPh sb="33" eb="35">
      <t>セイビ</t>
    </rPh>
    <rPh sb="36" eb="38">
      <t>カイシ</t>
    </rPh>
    <rPh sb="40" eb="42">
      <t>ヘイセイ</t>
    </rPh>
    <rPh sb="44" eb="46">
      <t>ネンド</t>
    </rPh>
    <rPh sb="47" eb="48">
      <t>スベ</t>
    </rPh>
    <rPh sb="50" eb="52">
      <t>チク</t>
    </rPh>
    <rPh sb="53" eb="55">
      <t>セイビ</t>
    </rPh>
    <rPh sb="56" eb="58">
      <t>カンリョウ</t>
    </rPh>
    <rPh sb="69" eb="71">
      <t>キョウヨウ</t>
    </rPh>
    <rPh sb="71" eb="74">
      <t>カイシゴ</t>
    </rPh>
    <rPh sb="77" eb="79">
      <t>スウネン</t>
    </rPh>
    <rPh sb="80" eb="81">
      <t>ヘ</t>
    </rPh>
    <rPh sb="82" eb="84">
      <t>シセツ</t>
    </rPh>
    <rPh sb="88" eb="90">
      <t>キカイ</t>
    </rPh>
    <rPh sb="91" eb="93">
      <t>デンキ</t>
    </rPh>
    <rPh sb="93" eb="95">
      <t>セツビ</t>
    </rPh>
    <rPh sb="95" eb="96">
      <t>ナド</t>
    </rPh>
    <rPh sb="97" eb="100">
      <t>ロウキュウカ</t>
    </rPh>
    <rPh sb="101" eb="102">
      <t>イチジル</t>
    </rPh>
    <rPh sb="104" eb="106">
      <t>ジョウキョウ</t>
    </rPh>
    <phoneticPr fontId="4"/>
  </si>
  <si>
    <t xml:space="preserve">
　経費回収率が類似団体平均値より低く、汚水処理原価が高いのは、農業集落排水処理施設が１０箇所あるほか、高低差のある地域の特性上、多数のポンプ場を有しており、多額の維持管理費を要している。
　また、更新期を迎える老朽化施設が増加していることから、維持管理費が上昇しており、収益的収支比率は低下傾向にある。</t>
    <rPh sb="2" eb="4">
      <t>ケイヒ</t>
    </rPh>
    <rPh sb="4" eb="6">
      <t>カイシュウ</t>
    </rPh>
    <rPh sb="6" eb="7">
      <t>リツ</t>
    </rPh>
    <rPh sb="8" eb="10">
      <t>ルイジ</t>
    </rPh>
    <rPh sb="10" eb="12">
      <t>ダンタイ</t>
    </rPh>
    <rPh sb="12" eb="15">
      <t>ヘイキンチ</t>
    </rPh>
    <rPh sb="17" eb="18">
      <t>ヒク</t>
    </rPh>
    <rPh sb="20" eb="22">
      <t>オスイ</t>
    </rPh>
    <rPh sb="22" eb="24">
      <t>ショリ</t>
    </rPh>
    <rPh sb="24" eb="26">
      <t>ゲンカ</t>
    </rPh>
    <rPh sb="27" eb="28">
      <t>タカ</t>
    </rPh>
    <rPh sb="32" eb="34">
      <t>ノウギョウ</t>
    </rPh>
    <rPh sb="34" eb="36">
      <t>シュウラク</t>
    </rPh>
    <rPh sb="36" eb="38">
      <t>ハイスイ</t>
    </rPh>
    <rPh sb="38" eb="40">
      <t>ショリ</t>
    </rPh>
    <rPh sb="40" eb="42">
      <t>シセツ</t>
    </rPh>
    <rPh sb="45" eb="47">
      <t>カショ</t>
    </rPh>
    <rPh sb="52" eb="55">
      <t>コウテイサ</t>
    </rPh>
    <rPh sb="58" eb="60">
      <t>チイキ</t>
    </rPh>
    <rPh sb="61" eb="63">
      <t>トクセイ</t>
    </rPh>
    <rPh sb="63" eb="64">
      <t>ジョウ</t>
    </rPh>
    <rPh sb="65" eb="67">
      <t>タスウ</t>
    </rPh>
    <rPh sb="71" eb="72">
      <t>ジョウ</t>
    </rPh>
    <rPh sb="73" eb="74">
      <t>ユウ</t>
    </rPh>
    <rPh sb="79" eb="81">
      <t>タガク</t>
    </rPh>
    <rPh sb="82" eb="84">
      <t>イジ</t>
    </rPh>
    <rPh sb="84" eb="86">
      <t>カンリ</t>
    </rPh>
    <rPh sb="86" eb="87">
      <t>ヒ</t>
    </rPh>
    <rPh sb="88" eb="89">
      <t>ヨウ</t>
    </rPh>
    <rPh sb="99" eb="102">
      <t>コウシンキ</t>
    </rPh>
    <rPh sb="103" eb="104">
      <t>ムカ</t>
    </rPh>
    <rPh sb="106" eb="109">
      <t>ロウキュウカ</t>
    </rPh>
    <rPh sb="109" eb="111">
      <t>シセツ</t>
    </rPh>
    <rPh sb="112" eb="114">
      <t>ゾウカ</t>
    </rPh>
    <rPh sb="123" eb="125">
      <t>イジ</t>
    </rPh>
    <rPh sb="125" eb="128">
      <t>カンリヒ</t>
    </rPh>
    <rPh sb="129" eb="131">
      <t>ジョウショウ</t>
    </rPh>
    <rPh sb="136" eb="139">
      <t>シュウエキテキ</t>
    </rPh>
    <rPh sb="139" eb="141">
      <t>シュウシ</t>
    </rPh>
    <rPh sb="141" eb="143">
      <t>ヒリツ</t>
    </rPh>
    <rPh sb="144" eb="146">
      <t>テイカ</t>
    </rPh>
    <rPh sb="146" eb="148">
      <t>ケイコウ</t>
    </rPh>
    <phoneticPr fontId="4"/>
  </si>
  <si>
    <t>　
　これまで整備してきた施設の維持管理や更新には多額の費用を要することから、今後策定を予定している再編計画や最適整備構想を通じて、適切な維持管理、施設の長寿命化や費用の平準化を図るとともに、使用料収入増のため、接続率の向上を図っていき、更なる経営の健全化・効率化に向けた事業運営に努める。</t>
    <rPh sb="7" eb="9">
      <t>セイビ</t>
    </rPh>
    <rPh sb="13" eb="15">
      <t>シセツ</t>
    </rPh>
    <rPh sb="16" eb="18">
      <t>イジ</t>
    </rPh>
    <rPh sb="18" eb="20">
      <t>カンリ</t>
    </rPh>
    <rPh sb="21" eb="23">
      <t>コウシン</t>
    </rPh>
    <rPh sb="25" eb="27">
      <t>タガク</t>
    </rPh>
    <rPh sb="28" eb="30">
      <t>ヒヨウ</t>
    </rPh>
    <rPh sb="31" eb="32">
      <t>ヨウ</t>
    </rPh>
    <rPh sb="39" eb="41">
      <t>コンゴ</t>
    </rPh>
    <rPh sb="41" eb="43">
      <t>サクテイ</t>
    </rPh>
    <rPh sb="44" eb="46">
      <t>ヨテイ</t>
    </rPh>
    <rPh sb="50" eb="52">
      <t>サイヘン</t>
    </rPh>
    <rPh sb="52" eb="54">
      <t>ケイカク</t>
    </rPh>
    <rPh sb="55" eb="57">
      <t>サイテキ</t>
    </rPh>
    <rPh sb="57" eb="59">
      <t>セイビ</t>
    </rPh>
    <rPh sb="59" eb="61">
      <t>コウソウ</t>
    </rPh>
    <rPh sb="62" eb="63">
      <t>ツウ</t>
    </rPh>
    <rPh sb="66" eb="68">
      <t>テキセツ</t>
    </rPh>
    <rPh sb="69" eb="71">
      <t>イジ</t>
    </rPh>
    <rPh sb="71" eb="73">
      <t>カンリ</t>
    </rPh>
    <rPh sb="74" eb="76">
      <t>シセツ</t>
    </rPh>
    <rPh sb="77" eb="78">
      <t>チョウ</t>
    </rPh>
    <rPh sb="78" eb="81">
      <t>ジュミョウカ</t>
    </rPh>
    <rPh sb="85" eb="88">
      <t>ヘイジュンカ</t>
    </rPh>
    <rPh sb="89" eb="90">
      <t>ハカ</t>
    </rPh>
    <rPh sb="96" eb="99">
      <t>シヨウリョウ</t>
    </rPh>
    <rPh sb="99" eb="101">
      <t>シュウニュウ</t>
    </rPh>
    <rPh sb="106" eb="108">
      <t>セツゾク</t>
    </rPh>
    <rPh sb="108" eb="109">
      <t>リツ</t>
    </rPh>
    <rPh sb="110" eb="112">
      <t>コウジョウ</t>
    </rPh>
    <rPh sb="113" eb="114">
      <t>ハカ</t>
    </rPh>
    <rPh sb="119" eb="120">
      <t>サラ</t>
    </rPh>
    <rPh sb="122" eb="124">
      <t>ケイエイ</t>
    </rPh>
    <rPh sb="125" eb="128">
      <t>ケンゼンカ</t>
    </rPh>
    <rPh sb="129" eb="132">
      <t>コウリツカ</t>
    </rPh>
    <rPh sb="133" eb="134">
      <t>ム</t>
    </rPh>
    <rPh sb="136" eb="138">
      <t>ジギョウ</t>
    </rPh>
    <rPh sb="138" eb="140">
      <t>ウンエイ</t>
    </rPh>
    <rPh sb="141" eb="14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</si>
</sst>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F9-473F-88D7-279BABCEE39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0CF9-473F-88D7-279BABCEE39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59.22</c:v>
                </c:pt>
                <c:pt idx="1">
                  <c:v>59.22</c:v>
                </c:pt>
                <c:pt idx="2">
                  <c:v>59.22</c:v>
                </c:pt>
                <c:pt idx="3">
                  <c:v>59.22</c:v>
                </c:pt>
                <c:pt idx="4">
                  <c:v>59.22</c:v>
                </c:pt>
              </c:numCache>
            </c:numRef>
          </c:val>
          <c:extLst>
            <c:ext xmlns:c16="http://schemas.microsoft.com/office/drawing/2014/chart" uri="{C3380CC4-5D6E-409C-BE32-E72D297353CC}">
              <c16:uniqueId val="{00000000-6E7F-4310-B95A-DAD2488262C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6E7F-4310-B95A-DAD2488262C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77.88</c:v>
                </c:pt>
                <c:pt idx="1">
                  <c:v>81.95</c:v>
                </c:pt>
                <c:pt idx="2">
                  <c:v>85.67</c:v>
                </c:pt>
                <c:pt idx="3">
                  <c:v>86.21</c:v>
                </c:pt>
                <c:pt idx="4">
                  <c:v>85.03</c:v>
                </c:pt>
              </c:numCache>
            </c:numRef>
          </c:val>
          <c:extLst>
            <c:ext xmlns:c16="http://schemas.microsoft.com/office/drawing/2014/chart" uri="{C3380CC4-5D6E-409C-BE32-E72D297353CC}">
              <c16:uniqueId val="{00000000-1881-4B82-98BF-2B18B8B95F6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1881-4B82-98BF-2B18B8B95F6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46.21</c:v>
                </c:pt>
                <c:pt idx="1">
                  <c:v>46.32</c:v>
                </c:pt>
                <c:pt idx="2">
                  <c:v>44.48</c:v>
                </c:pt>
                <c:pt idx="3">
                  <c:v>44.72</c:v>
                </c:pt>
                <c:pt idx="4">
                  <c:v>44</c:v>
                </c:pt>
              </c:numCache>
            </c:numRef>
          </c:val>
          <c:extLst>
            <c:ext xmlns:c16="http://schemas.microsoft.com/office/drawing/2014/chart" uri="{C3380CC4-5D6E-409C-BE32-E72D297353CC}">
              <c16:uniqueId val="{00000000-628F-42C5-BDC5-1DECFB59570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8F-42C5-BDC5-1DECFB59570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08-4B75-A648-60355EF920F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08-4B75-A648-60355EF920F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3D-4157-BEFA-2008465C40B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3D-4157-BEFA-2008465C40B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45-4BF2-AB98-8D8DE0BFC6D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45-4BF2-AB98-8D8DE0BFC6D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C8-40CA-886C-9CEA3AE3F74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C8-40CA-886C-9CEA3AE3F74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2827.59</c:v>
                </c:pt>
                <c:pt idx="1">
                  <c:v>2558.19</c:v>
                </c:pt>
                <c:pt idx="2">
                  <c:v>2457.4699999999998</c:v>
                </c:pt>
                <c:pt idx="3">
                  <c:v>2303.36</c:v>
                </c:pt>
                <c:pt idx="4">
                  <c:v>2163.7199999999998</c:v>
                </c:pt>
              </c:numCache>
            </c:numRef>
          </c:val>
          <c:extLst>
            <c:ext xmlns:c16="http://schemas.microsoft.com/office/drawing/2014/chart" uri="{C3380CC4-5D6E-409C-BE32-E72D297353CC}">
              <c16:uniqueId val="{00000000-75AC-4269-9290-3CC1217FC7B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75AC-4269-9290-3CC1217FC7B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23.47</c:v>
                </c:pt>
                <c:pt idx="1">
                  <c:v>23.4</c:v>
                </c:pt>
                <c:pt idx="2">
                  <c:v>23.26</c:v>
                </c:pt>
                <c:pt idx="3">
                  <c:v>22.18</c:v>
                </c:pt>
                <c:pt idx="4">
                  <c:v>21.53</c:v>
                </c:pt>
              </c:numCache>
            </c:numRef>
          </c:val>
          <c:extLst>
            <c:ext xmlns:c16="http://schemas.microsoft.com/office/drawing/2014/chart" uri="{C3380CC4-5D6E-409C-BE32-E72D297353CC}">
              <c16:uniqueId val="{00000000-836F-45C2-AD47-C7E9881799C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836F-45C2-AD47-C7E9881799C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469.52</c:v>
                </c:pt>
                <c:pt idx="1">
                  <c:v>494.95</c:v>
                </c:pt>
                <c:pt idx="2">
                  <c:v>488.9</c:v>
                </c:pt>
                <c:pt idx="3">
                  <c:v>511.63</c:v>
                </c:pt>
                <c:pt idx="4">
                  <c:v>530.87</c:v>
                </c:pt>
              </c:numCache>
            </c:numRef>
          </c:val>
          <c:extLst>
            <c:ext xmlns:c16="http://schemas.microsoft.com/office/drawing/2014/chart" uri="{C3380CC4-5D6E-409C-BE32-E72D297353CC}">
              <c16:uniqueId val="{00000000-D12C-412C-9320-98D146AAC2E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D12C-412C-9320-98D146AAC2E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千葉市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970049</v>
      </c>
      <c r="AM8" s="68"/>
      <c r="AN8" s="68"/>
      <c r="AO8" s="68"/>
      <c r="AP8" s="68"/>
      <c r="AQ8" s="68"/>
      <c r="AR8" s="68"/>
      <c r="AS8" s="68"/>
      <c r="AT8" s="67">
        <f>データ!T6</f>
        <v>271.77</v>
      </c>
      <c r="AU8" s="67"/>
      <c r="AV8" s="67"/>
      <c r="AW8" s="67"/>
      <c r="AX8" s="67"/>
      <c r="AY8" s="67"/>
      <c r="AZ8" s="67"/>
      <c r="BA8" s="67"/>
      <c r="BB8" s="67">
        <f>データ!U6</f>
        <v>3569.37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0.56000000000000005</v>
      </c>
      <c r="Q10" s="67"/>
      <c r="R10" s="67"/>
      <c r="S10" s="67"/>
      <c r="T10" s="67"/>
      <c r="U10" s="67"/>
      <c r="V10" s="67"/>
      <c r="W10" s="67">
        <f>データ!Q6</f>
        <v>100</v>
      </c>
      <c r="X10" s="67"/>
      <c r="Y10" s="67"/>
      <c r="Z10" s="67"/>
      <c r="AA10" s="67"/>
      <c r="AB10" s="67"/>
      <c r="AC10" s="67"/>
      <c r="AD10" s="68">
        <f>データ!R6</f>
        <v>2845</v>
      </c>
      <c r="AE10" s="68"/>
      <c r="AF10" s="68"/>
      <c r="AG10" s="68"/>
      <c r="AH10" s="68"/>
      <c r="AI10" s="68"/>
      <c r="AJ10" s="68"/>
      <c r="AK10" s="2"/>
      <c r="AL10" s="68">
        <f>データ!V6</f>
        <v>5478</v>
      </c>
      <c r="AM10" s="68"/>
      <c r="AN10" s="68"/>
      <c r="AO10" s="68"/>
      <c r="AP10" s="68"/>
      <c r="AQ10" s="68"/>
      <c r="AR10" s="68"/>
      <c r="AS10" s="68"/>
      <c r="AT10" s="67">
        <f>データ!W6</f>
        <v>3.75</v>
      </c>
      <c r="AU10" s="67"/>
      <c r="AV10" s="67"/>
      <c r="AW10" s="67"/>
      <c r="AX10" s="67"/>
      <c r="AY10" s="67"/>
      <c r="AZ10" s="67"/>
      <c r="BA10" s="67"/>
      <c r="BB10" s="67">
        <f>データ!X6</f>
        <v>1460.8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43</v>
      </c>
      <c r="O86" s="26" t="str">
        <f>データ!EO6</f>
        <v>【0.02】</v>
      </c>
    </row>
  </sheetData>
  <sheetProtection algorithmName="SHA-512" hashValue="7zq2IoTX3KTLSez88BzxX/O/NVfngFjwL35aITPY4OJUbu2Z3w0/kA/wSp4c+N4u4+NkZtVeSYxWIsUYlLBdjQ==" saltValue="Zh8zEg88Imox5Jpb9TzOO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121002</v>
      </c>
      <c r="D6" s="33">
        <f t="shared" si="3"/>
        <v>47</v>
      </c>
      <c r="E6" s="33">
        <f t="shared" si="3"/>
        <v>17</v>
      </c>
      <c r="F6" s="33">
        <f t="shared" si="3"/>
        <v>5</v>
      </c>
      <c r="G6" s="33">
        <f t="shared" si="3"/>
        <v>0</v>
      </c>
      <c r="H6" s="33" t="str">
        <f t="shared" si="3"/>
        <v>千葉県　千葉市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0.56000000000000005</v>
      </c>
      <c r="Q6" s="34">
        <f t="shared" si="3"/>
        <v>100</v>
      </c>
      <c r="R6" s="34">
        <f t="shared" si="3"/>
        <v>2845</v>
      </c>
      <c r="S6" s="34">
        <f t="shared" si="3"/>
        <v>970049</v>
      </c>
      <c r="T6" s="34">
        <f t="shared" si="3"/>
        <v>271.77</v>
      </c>
      <c r="U6" s="34">
        <f t="shared" si="3"/>
        <v>3569.37</v>
      </c>
      <c r="V6" s="34">
        <f t="shared" si="3"/>
        <v>5478</v>
      </c>
      <c r="W6" s="34">
        <f t="shared" si="3"/>
        <v>3.75</v>
      </c>
      <c r="X6" s="34">
        <f t="shared" si="3"/>
        <v>1460.8</v>
      </c>
      <c r="Y6" s="35">
        <f>IF(Y7="",NA(),Y7)</f>
        <v>46.21</v>
      </c>
      <c r="Z6" s="35">
        <f t="shared" ref="Z6:AH6" si="4">IF(Z7="",NA(),Z7)</f>
        <v>46.32</v>
      </c>
      <c r="AA6" s="35">
        <f t="shared" si="4"/>
        <v>44.48</v>
      </c>
      <c r="AB6" s="35">
        <f t="shared" si="4"/>
        <v>44.72</v>
      </c>
      <c r="AC6" s="35">
        <f t="shared" si="4"/>
        <v>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2827.59</v>
      </c>
      <c r="BG6" s="35">
        <f t="shared" ref="BG6:BO6" si="7">IF(BG7="",NA(),BG7)</f>
        <v>2558.19</v>
      </c>
      <c r="BH6" s="35">
        <f t="shared" si="7"/>
        <v>2457.4699999999998</v>
      </c>
      <c r="BI6" s="35">
        <f t="shared" si="7"/>
        <v>2303.36</v>
      </c>
      <c r="BJ6" s="35">
        <f t="shared" si="7"/>
        <v>2163.7199999999998</v>
      </c>
      <c r="BK6" s="35">
        <f t="shared" si="7"/>
        <v>1044.8</v>
      </c>
      <c r="BL6" s="35">
        <f t="shared" si="7"/>
        <v>1081.8</v>
      </c>
      <c r="BM6" s="35">
        <f t="shared" si="7"/>
        <v>974.93</v>
      </c>
      <c r="BN6" s="35">
        <f t="shared" si="7"/>
        <v>855.8</v>
      </c>
      <c r="BO6" s="35">
        <f t="shared" si="7"/>
        <v>789.46</v>
      </c>
      <c r="BP6" s="34" t="str">
        <f>IF(BP7="","",IF(BP7="-","【-】","【"&amp;SUBSTITUTE(TEXT(BP7,"#,##0.00"),"-","△")&amp;"】"))</f>
        <v>【747.76】</v>
      </c>
      <c r="BQ6" s="35">
        <f>IF(BQ7="",NA(),BQ7)</f>
        <v>23.47</v>
      </c>
      <c r="BR6" s="35">
        <f t="shared" ref="BR6:BZ6" si="8">IF(BR7="",NA(),BR7)</f>
        <v>23.4</v>
      </c>
      <c r="BS6" s="35">
        <f t="shared" si="8"/>
        <v>23.26</v>
      </c>
      <c r="BT6" s="35">
        <f t="shared" si="8"/>
        <v>22.18</v>
      </c>
      <c r="BU6" s="35">
        <f t="shared" si="8"/>
        <v>21.53</v>
      </c>
      <c r="BV6" s="35">
        <f t="shared" si="8"/>
        <v>50.82</v>
      </c>
      <c r="BW6" s="35">
        <f t="shared" si="8"/>
        <v>52.19</v>
      </c>
      <c r="BX6" s="35">
        <f t="shared" si="8"/>
        <v>55.32</v>
      </c>
      <c r="BY6" s="35">
        <f t="shared" si="8"/>
        <v>59.8</v>
      </c>
      <c r="BZ6" s="35">
        <f t="shared" si="8"/>
        <v>57.77</v>
      </c>
      <c r="CA6" s="34" t="str">
        <f>IF(CA7="","",IF(CA7="-","【-】","【"&amp;SUBSTITUTE(TEXT(CA7,"#,##0.00"),"-","△")&amp;"】"))</f>
        <v>【59.51】</v>
      </c>
      <c r="CB6" s="35">
        <f>IF(CB7="",NA(),CB7)</f>
        <v>469.52</v>
      </c>
      <c r="CC6" s="35">
        <f t="shared" ref="CC6:CK6" si="9">IF(CC7="",NA(),CC7)</f>
        <v>494.95</v>
      </c>
      <c r="CD6" s="35">
        <f t="shared" si="9"/>
        <v>488.9</v>
      </c>
      <c r="CE6" s="35">
        <f t="shared" si="9"/>
        <v>511.63</v>
      </c>
      <c r="CF6" s="35">
        <f t="shared" si="9"/>
        <v>530.87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59.22</v>
      </c>
      <c r="CN6" s="35">
        <f t="shared" ref="CN6:CV6" si="10">IF(CN7="",NA(),CN7)</f>
        <v>59.22</v>
      </c>
      <c r="CO6" s="35">
        <f t="shared" si="10"/>
        <v>59.22</v>
      </c>
      <c r="CP6" s="35">
        <f t="shared" si="10"/>
        <v>59.22</v>
      </c>
      <c r="CQ6" s="35">
        <f t="shared" si="10"/>
        <v>59.22</v>
      </c>
      <c r="CR6" s="35">
        <f t="shared" si="10"/>
        <v>53.24</v>
      </c>
      <c r="CS6" s="35">
        <f t="shared" si="10"/>
        <v>52.31</v>
      </c>
      <c r="CT6" s="35">
        <f t="shared" si="10"/>
        <v>60.65</v>
      </c>
      <c r="CU6" s="35">
        <f t="shared" si="10"/>
        <v>51.75</v>
      </c>
      <c r="CV6" s="35">
        <f t="shared" si="10"/>
        <v>50.68</v>
      </c>
      <c r="CW6" s="34" t="str">
        <f>IF(CW7="","",IF(CW7="-","【-】","【"&amp;SUBSTITUTE(TEXT(CW7,"#,##0.00"),"-","△")&amp;"】"))</f>
        <v>【52.23】</v>
      </c>
      <c r="CX6" s="35">
        <f>IF(CX7="",NA(),CX7)</f>
        <v>77.88</v>
      </c>
      <c r="CY6" s="35">
        <f t="shared" ref="CY6:DG6" si="11">IF(CY7="",NA(),CY7)</f>
        <v>81.95</v>
      </c>
      <c r="CZ6" s="35">
        <f t="shared" si="11"/>
        <v>85.67</v>
      </c>
      <c r="DA6" s="35">
        <f t="shared" si="11"/>
        <v>86.21</v>
      </c>
      <c r="DB6" s="35">
        <f t="shared" si="11"/>
        <v>85.03</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121002</v>
      </c>
      <c r="D7" s="37">
        <v>47</v>
      </c>
      <c r="E7" s="37">
        <v>17</v>
      </c>
      <c r="F7" s="37">
        <v>5</v>
      </c>
      <c r="G7" s="37">
        <v>0</v>
      </c>
      <c r="H7" s="37" t="s">
        <v>98</v>
      </c>
      <c r="I7" s="37" t="s">
        <v>99</v>
      </c>
      <c r="J7" s="37" t="s">
        <v>100</v>
      </c>
      <c r="K7" s="37" t="s">
        <v>101</v>
      </c>
      <c r="L7" s="37" t="s">
        <v>102</v>
      </c>
      <c r="M7" s="37" t="s">
        <v>103</v>
      </c>
      <c r="N7" s="38" t="s">
        <v>104</v>
      </c>
      <c r="O7" s="38" t="s">
        <v>105</v>
      </c>
      <c r="P7" s="38">
        <v>0.56000000000000005</v>
      </c>
      <c r="Q7" s="38">
        <v>100</v>
      </c>
      <c r="R7" s="38">
        <v>2845</v>
      </c>
      <c r="S7" s="38">
        <v>970049</v>
      </c>
      <c r="T7" s="38">
        <v>271.77</v>
      </c>
      <c r="U7" s="38">
        <v>3569.37</v>
      </c>
      <c r="V7" s="38">
        <v>5478</v>
      </c>
      <c r="W7" s="38">
        <v>3.75</v>
      </c>
      <c r="X7" s="38">
        <v>1460.8</v>
      </c>
      <c r="Y7" s="38">
        <v>46.21</v>
      </c>
      <c r="Z7" s="38">
        <v>46.32</v>
      </c>
      <c r="AA7" s="38">
        <v>44.48</v>
      </c>
      <c r="AB7" s="38">
        <v>44.72</v>
      </c>
      <c r="AC7" s="38">
        <v>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2827.59</v>
      </c>
      <c r="BG7" s="38">
        <v>2558.19</v>
      </c>
      <c r="BH7" s="38">
        <v>2457.4699999999998</v>
      </c>
      <c r="BI7" s="38">
        <v>2303.36</v>
      </c>
      <c r="BJ7" s="38">
        <v>2163.7199999999998</v>
      </c>
      <c r="BK7" s="38">
        <v>1044.8</v>
      </c>
      <c r="BL7" s="38">
        <v>1081.8</v>
      </c>
      <c r="BM7" s="38">
        <v>974.93</v>
      </c>
      <c r="BN7" s="38">
        <v>855.8</v>
      </c>
      <c r="BO7" s="38">
        <v>789.46</v>
      </c>
      <c r="BP7" s="38">
        <v>747.76</v>
      </c>
      <c r="BQ7" s="38">
        <v>23.47</v>
      </c>
      <c r="BR7" s="38">
        <v>23.4</v>
      </c>
      <c r="BS7" s="38">
        <v>23.26</v>
      </c>
      <c r="BT7" s="38">
        <v>22.18</v>
      </c>
      <c r="BU7" s="38">
        <v>21.53</v>
      </c>
      <c r="BV7" s="38">
        <v>50.82</v>
      </c>
      <c r="BW7" s="38">
        <v>52.19</v>
      </c>
      <c r="BX7" s="38">
        <v>55.32</v>
      </c>
      <c r="BY7" s="38">
        <v>59.8</v>
      </c>
      <c r="BZ7" s="38">
        <v>57.77</v>
      </c>
      <c r="CA7" s="38">
        <v>59.51</v>
      </c>
      <c r="CB7" s="38">
        <v>469.52</v>
      </c>
      <c r="CC7" s="38">
        <v>494.95</v>
      </c>
      <c r="CD7" s="38">
        <v>488.9</v>
      </c>
      <c r="CE7" s="38">
        <v>511.63</v>
      </c>
      <c r="CF7" s="38">
        <v>530.87</v>
      </c>
      <c r="CG7" s="38">
        <v>300.52</v>
      </c>
      <c r="CH7" s="38">
        <v>296.14</v>
      </c>
      <c r="CI7" s="38">
        <v>283.17</v>
      </c>
      <c r="CJ7" s="38">
        <v>263.76</v>
      </c>
      <c r="CK7" s="38">
        <v>274.35000000000002</v>
      </c>
      <c r="CL7" s="38">
        <v>261.45999999999998</v>
      </c>
      <c r="CM7" s="38">
        <v>59.22</v>
      </c>
      <c r="CN7" s="38">
        <v>59.22</v>
      </c>
      <c r="CO7" s="38">
        <v>59.22</v>
      </c>
      <c r="CP7" s="38">
        <v>59.22</v>
      </c>
      <c r="CQ7" s="38">
        <v>59.22</v>
      </c>
      <c r="CR7" s="38">
        <v>53.24</v>
      </c>
      <c r="CS7" s="38">
        <v>52.31</v>
      </c>
      <c r="CT7" s="38">
        <v>60.65</v>
      </c>
      <c r="CU7" s="38">
        <v>51.75</v>
      </c>
      <c r="CV7" s="38">
        <v>50.68</v>
      </c>
      <c r="CW7" s="38">
        <v>52.23</v>
      </c>
      <c r="CX7" s="38">
        <v>77.88</v>
      </c>
      <c r="CY7" s="38">
        <v>81.95</v>
      </c>
      <c r="CZ7" s="38">
        <v>85.67</v>
      </c>
      <c r="DA7" s="38">
        <v>86.21</v>
      </c>
      <c r="DB7" s="38">
        <v>85.03</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式部　裕市</cp:lastModifiedBy>
  <cp:lastPrinted>2020-01-24T01:21:54Z</cp:lastPrinted>
  <dcterms:created xsi:type="dcterms:W3CDTF">2019-12-05T05:18:30Z</dcterms:created>
  <dcterms:modified xsi:type="dcterms:W3CDTF">2020-01-27T00:38:20Z</dcterms:modified>
  <cp:category/>
</cp:coreProperties>
</file>