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njfsv001\4001101000\旧共有フォルダ\02.経理担当\照会・回答\H31\★財政課\R2.1.20【依頼1.27(月)〆】公営企業に係る経営比較分析表の作成について\回答\"/>
    </mc:Choice>
  </mc:AlternateContent>
  <workbookProtection workbookAlgorithmName="SHA-512" workbookHashValue="oogm6r1HOrDOs0OE9ZVwIOwtU+FdByV6ODfhXUiVCFsR4W0AwgB5eeaR2Ubcxwz7bPKBTzMVxVraDDH1juYWeg==" workbookSaltValue="WrEHt2WPp2dTkNob1iydB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<sst xmlns="http://schemas.openxmlformats.org/spreadsheetml/2006/main" count="220" uniqueCount="108">
  <si>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</si>
  <si>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</si>
  <si>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</si>
  <si>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</si>
  <si>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</si>
  <si>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</si>
  <si>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</si>
  <si>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</si>
  <si>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</si>
  <si>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</si>
  <si>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</si>
  <si>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</si>
  <si>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</si>
  <si>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</si>
  <si>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</si>
  <si>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</si>
  <si>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</si>
  <si>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</si>
  <si>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</si>
  <si>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</si>
  <si>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</si>
  <si>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</si>
  <si>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</si>
  <si>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</si>
  <si>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</si>
  <si>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</si>
  <si>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</si>
  <si>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</si>
  <si>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</si>
  <si>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</si>
  <si>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</si>
  <si>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</si>
  <si>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</si>
  <si>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</si>
  <si>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</si>
  <si>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</si>
  <si>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</si>
  <si>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</si>
  <si>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</si>
  <si>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</si>
  <si>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</si>
  <si>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</si>
  <si>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</si>
  <si>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</si>
  <si>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</si>
  <si>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</si>
  <si>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</si>
  <si>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</si>
  <si>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</si>
  <si>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</si>
  <si>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</si>
  <si>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</si>
  <si>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</si>
  <si>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</si>
  <si>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</si>
  <si>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</si>
  <si>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</si>
  <si>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</si>
  <si>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</si>
  <si>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</si>
  <si>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</si>
  <si>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</si>
  <si>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</si>
  <si>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</si>
  <si>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</si>
  <si>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</si>
  <si>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</si>
  <si>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</si>
  <si>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</si>
  <si>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</si>
  <si>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</si>
  <si>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</si>
  <si>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</si>
  <si>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</si>
  <si>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</si>
  <si>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</si>
  <si>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</si>
  <si>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</si>
  <si>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</si>
  <si>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</si>
  <si>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</si>
  <si>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</si>
  <si>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</si>
  <si>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</si>
  <si>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</si>
  <si>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</si>
  <si>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</si>
  <si>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</si>
  <si>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</si>
  <si>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</si>
  <si>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</si>
  <si>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</si>
  <si>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</si>
  <si>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</si>
  <si>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</si>
  <si>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</si>
  <si>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</si>
  <si>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</si>
  <si>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</si>
  <si>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</si>
  <si>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</si>
  <si>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</si>
  <si>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</si>
  <si>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</si>
  <si>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</si>
  <si>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①については、H27においては庁舎の更新により減少しているが、毎年度増加傾向にあることから、今後、施設の更新需要の増加が懸念される。
　②③については、管路の経年化が進んでいることから経年化に比べ施設の更新が少ないことを表している。</t>
    <phoneticPr fontId="4"/>
  </si>
  <si>
    <t>　①②⑤については、人口減少及び大口使用者の節水に伴い給水収益が減少しているものの、類似団体平均値と比べ良好な値を示している。
　③については、平成26年度より全国的に新しい会計制度が適用されたことに伴い数値が悪化しているものの、類似団体平均値と比べ良好な値を示している。
　④については、企業債の残高は横ばいであるが給水収益が減少傾向であることから、類似団体の平均値が減少傾向であるにもかかわらず増加傾向にある。
　⑥給水原価については、本市における取水時の水質が良好であることなどから類似団体平均値と比べ低くなっている。
　⑦施設利用率については、類似団体平均値に比べ高くなっている。H28以降の増加は、一日配水能力の数値が見直されたことによるものである。
　⑧有収率については、類似団体平均値に比べて悪い値となっているが、漏水対策を実施しながら有収率の増加を目指している。</t>
    <phoneticPr fontId="4"/>
  </si>
  <si>
    <t>　「老朽化の状況」より、今後の更新需要の増加が懸念される。
　また、給水収益の減少に伴い、利益が減少することから、更新に充てるための財源が減少する。更新財源が減少した場合、企業債の借入を増加せざるを得ないが、企業債残高が横ばいであることから企業債残高についても適正に管理していくことが必要である。
　最後に人口の減少や大口使用者の節水などにより給水収益が減少傾向にあることから、今後一層効率的な事業運営に努めるとともに、更新需要の精査を行い、変化する社会情勢に即した水道料金体系の構築を視野に入れた水道料金改定を実施する必要がある。</t>
    <rPh sb="240" eb="242">
      <t>コウチク</t>
    </rPh>
    <rPh sb="249" eb="251">
      <t>スイドウ</t>
    </rPh>
    <rPh sb="251" eb="253">
      <t>リョウキン</t>
    </rPh>
    <rPh sb="253" eb="255">
      <t>カイテイ</t>
    </rPh>
    <rPh sb="256" eb="258">
      <t>ジッシ</t>
    </rPh>
    <rPh sb="260" eb="26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</si>
</sst>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0.57999999999999996</c:v>
                </c:pt>
                <c:pt idx="1">
                  <c:v>0.39</c:v>
                </c:pt>
                <c:pt idx="2">
                  <c:v>0.25</c:v>
                </c:pt>
                <c:pt idx="3">
                  <c:v>0.25</c:v>
                </c:pt>
                <c:pt idx="4">
                  <c:v>0.25</c:v>
                </c:pt>
              </c:numCache>
            </c:numRef>
          </c:val>
          <c:extLst>
            <c:ext xmlns:c16="http://schemas.microsoft.com/office/drawing/2014/chart" uri="{C3380CC4-5D6E-409C-BE32-E72D297353CC}">
              <c16:uniqueId val="{00000000-CCED-4C10-BBA4-85753F6F6BB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1.23</c:v>
                </c:pt>
                <c:pt idx="2">
                  <c:v>1.18</c:v>
                </c:pt>
                <c:pt idx="3">
                  <c:v>0.97</c:v>
                </c:pt>
                <c:pt idx="4">
                  <c:v>1.03</c:v>
                </c:pt>
              </c:numCache>
            </c:numRef>
          </c:val>
          <c:smooth val="0"/>
          <c:extLst>
            <c:ext xmlns:c16="http://schemas.microsoft.com/office/drawing/2014/chart" uri="{C3380CC4-5D6E-409C-BE32-E72D297353CC}">
              <c16:uniqueId val="{00000001-CCED-4C10-BBA4-85753F6F6BB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60.06</c:v>
                </c:pt>
                <c:pt idx="1">
                  <c:v>59.08</c:v>
                </c:pt>
                <c:pt idx="2">
                  <c:v>68.41</c:v>
                </c:pt>
                <c:pt idx="3">
                  <c:v>68.28</c:v>
                </c:pt>
                <c:pt idx="4">
                  <c:v>69.010000000000005</c:v>
                </c:pt>
              </c:numCache>
            </c:numRef>
          </c:val>
          <c:extLst>
            <c:ext xmlns:c16="http://schemas.microsoft.com/office/drawing/2014/chart" uri="{C3380CC4-5D6E-409C-BE32-E72D297353CC}">
              <c16:uniqueId val="{00000000-D809-4739-AB3C-98375874329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58.97</c:v>
                </c:pt>
                <c:pt idx="1">
                  <c:v>58.67</c:v>
                </c:pt>
                <c:pt idx="2">
                  <c:v>59</c:v>
                </c:pt>
                <c:pt idx="3">
                  <c:v>59.36</c:v>
                </c:pt>
                <c:pt idx="4">
                  <c:v>59.32</c:v>
                </c:pt>
              </c:numCache>
            </c:numRef>
          </c:val>
          <c:smooth val="0"/>
          <c:extLst>
            <c:ext xmlns:c16="http://schemas.microsoft.com/office/drawing/2014/chart" uri="{C3380CC4-5D6E-409C-BE32-E72D297353CC}">
              <c16:uniqueId val="{00000001-D809-4739-AB3C-98375874329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88.5</c:v>
                </c:pt>
                <c:pt idx="1">
                  <c:v>88.5</c:v>
                </c:pt>
                <c:pt idx="2">
                  <c:v>88.6</c:v>
                </c:pt>
                <c:pt idx="3">
                  <c:v>88.45</c:v>
                </c:pt>
                <c:pt idx="4">
                  <c:v>87.58</c:v>
                </c:pt>
              </c:numCache>
            </c:numRef>
          </c:val>
          <c:extLst>
            <c:ext xmlns:c16="http://schemas.microsoft.com/office/drawing/2014/chart" uri="{C3380CC4-5D6E-409C-BE32-E72D297353CC}">
              <c16:uniqueId val="{00000000-9A68-4033-A2C5-FFCE61E6A0D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92.91</c:v>
                </c:pt>
                <c:pt idx="1">
                  <c:v>93.36</c:v>
                </c:pt>
                <c:pt idx="2">
                  <c:v>93.69</c:v>
                </c:pt>
                <c:pt idx="3">
                  <c:v>93.82</c:v>
                </c:pt>
                <c:pt idx="4">
                  <c:v>93.74</c:v>
                </c:pt>
              </c:numCache>
            </c:numRef>
          </c:val>
          <c:smooth val="0"/>
          <c:extLst>
            <c:ext xmlns:c16="http://schemas.microsoft.com/office/drawing/2014/chart" uri="{C3380CC4-5D6E-409C-BE32-E72D297353CC}">
              <c16:uniqueId val="{00000001-9A68-4033-A2C5-FFCE61E6A0D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114.08</c:v>
                </c:pt>
                <c:pt idx="1">
                  <c:v>117.48</c:v>
                </c:pt>
                <c:pt idx="2">
                  <c:v>120.46</c:v>
                </c:pt>
                <c:pt idx="3">
                  <c:v>118.24</c:v>
                </c:pt>
                <c:pt idx="4">
                  <c:v>116.02</c:v>
                </c:pt>
              </c:numCache>
            </c:numRef>
          </c:val>
          <c:extLst>
            <c:ext xmlns:c16="http://schemas.microsoft.com/office/drawing/2014/chart" uri="{C3380CC4-5D6E-409C-BE32-E72D297353CC}">
              <c16:uniqueId val="{00000000-A846-4B83-A84F-FBBB0D89442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113.97</c:v>
                </c:pt>
                <c:pt idx="1">
                  <c:v>114.38</c:v>
                </c:pt>
                <c:pt idx="2">
                  <c:v>114.5</c:v>
                </c:pt>
                <c:pt idx="3">
                  <c:v>113.59</c:v>
                </c:pt>
                <c:pt idx="4">
                  <c:v>113.62</c:v>
                </c:pt>
              </c:numCache>
            </c:numRef>
          </c:val>
          <c:smooth val="0"/>
          <c:extLst>
            <c:ext xmlns:c16="http://schemas.microsoft.com/office/drawing/2014/chart" uri="{C3380CC4-5D6E-409C-BE32-E72D297353CC}">
              <c16:uniqueId val="{00000001-A846-4B83-A84F-FBBB0D89442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46.59</c:v>
                </c:pt>
                <c:pt idx="1">
                  <c:v>45.56</c:v>
                </c:pt>
                <c:pt idx="2">
                  <c:v>46.41</c:v>
                </c:pt>
                <c:pt idx="3">
                  <c:v>46.47</c:v>
                </c:pt>
                <c:pt idx="4">
                  <c:v>47.08</c:v>
                </c:pt>
              </c:numCache>
            </c:numRef>
          </c:val>
          <c:extLst>
            <c:ext xmlns:c16="http://schemas.microsoft.com/office/drawing/2014/chart" uri="{C3380CC4-5D6E-409C-BE32-E72D297353CC}">
              <c16:uniqueId val="{00000000-4960-405A-BC8B-4146546E132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46.73</c:v>
                </c:pt>
                <c:pt idx="1">
                  <c:v>47.39</c:v>
                </c:pt>
                <c:pt idx="2">
                  <c:v>48.05</c:v>
                </c:pt>
                <c:pt idx="3">
                  <c:v>48.64</c:v>
                </c:pt>
                <c:pt idx="4">
                  <c:v>49.23</c:v>
                </c:pt>
              </c:numCache>
            </c:numRef>
          </c:val>
          <c:smooth val="0"/>
          <c:extLst>
            <c:ext xmlns:c16="http://schemas.microsoft.com/office/drawing/2014/chart" uri="{C3380CC4-5D6E-409C-BE32-E72D297353CC}">
              <c16:uniqueId val="{00000001-4960-405A-BC8B-4146546E132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19.149999999999999</c:v>
                </c:pt>
                <c:pt idx="1">
                  <c:v>20.36</c:v>
                </c:pt>
                <c:pt idx="2">
                  <c:v>22.53</c:v>
                </c:pt>
                <c:pt idx="3">
                  <c:v>22.44</c:v>
                </c:pt>
                <c:pt idx="4">
                  <c:v>24.52</c:v>
                </c:pt>
              </c:numCache>
            </c:numRef>
          </c:val>
          <c:extLst>
            <c:ext xmlns:c16="http://schemas.microsoft.com/office/drawing/2014/chart" uri="{C3380CC4-5D6E-409C-BE32-E72D297353CC}">
              <c16:uniqueId val="{00000000-8EF5-488A-A7C2-158068BD28F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16.739999999999998</c:v>
                </c:pt>
                <c:pt idx="2">
                  <c:v>17.97</c:v>
                </c:pt>
                <c:pt idx="3">
                  <c:v>19.95</c:v>
                </c:pt>
                <c:pt idx="4">
                  <c:v>21.62</c:v>
                </c:pt>
              </c:numCache>
            </c:numRef>
          </c:val>
          <c:smooth val="0"/>
          <c:extLst>
            <c:ext xmlns:c16="http://schemas.microsoft.com/office/drawing/2014/chart" uri="{C3380CC4-5D6E-409C-BE32-E72D297353CC}">
              <c16:uniqueId val="{00000001-8EF5-488A-A7C2-158068BD28F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00-42F2-BD87-90937A18892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600-42F2-BD87-90937A18892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340.02</c:v>
                </c:pt>
                <c:pt idx="1">
                  <c:v>261.67</c:v>
                </c:pt>
                <c:pt idx="2">
                  <c:v>285.77</c:v>
                </c:pt>
                <c:pt idx="3">
                  <c:v>307.01</c:v>
                </c:pt>
                <c:pt idx="4">
                  <c:v>259.93</c:v>
                </c:pt>
              </c:numCache>
            </c:numRef>
          </c:val>
          <c:extLst>
            <c:ext xmlns:c16="http://schemas.microsoft.com/office/drawing/2014/chart" uri="{C3380CC4-5D6E-409C-BE32-E72D297353CC}">
              <c16:uniqueId val="{00000000-618A-4E2A-BD1A-5968889D3E8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178.43</c:v>
                </c:pt>
                <c:pt idx="1">
                  <c:v>168.99</c:v>
                </c:pt>
                <c:pt idx="2">
                  <c:v>159.12</c:v>
                </c:pt>
                <c:pt idx="3">
                  <c:v>169.68</c:v>
                </c:pt>
                <c:pt idx="4">
                  <c:v>166.51</c:v>
                </c:pt>
              </c:numCache>
            </c:numRef>
          </c:val>
          <c:smooth val="0"/>
          <c:extLst>
            <c:ext xmlns:c16="http://schemas.microsoft.com/office/drawing/2014/chart" uri="{C3380CC4-5D6E-409C-BE32-E72D297353CC}">
              <c16:uniqueId val="{00000001-618A-4E2A-BD1A-5968889D3E8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442.28</c:v>
                </c:pt>
                <c:pt idx="1">
                  <c:v>461.46</c:v>
                </c:pt>
                <c:pt idx="2">
                  <c:v>462.64</c:v>
                </c:pt>
                <c:pt idx="3">
                  <c:v>480.04</c:v>
                </c:pt>
                <c:pt idx="4">
                  <c:v>492.96</c:v>
                </c:pt>
              </c:numCache>
            </c:numRef>
          </c:val>
          <c:extLst>
            <c:ext xmlns:c16="http://schemas.microsoft.com/office/drawing/2014/chart" uri="{C3380CC4-5D6E-409C-BE32-E72D297353CC}">
              <c16:uniqueId val="{00000000-DFFA-4314-98BE-867E7F9C97F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220.35</c:v>
                </c:pt>
                <c:pt idx="1">
                  <c:v>212.16</c:v>
                </c:pt>
                <c:pt idx="2">
                  <c:v>206.16</c:v>
                </c:pt>
                <c:pt idx="3">
                  <c:v>203.63</c:v>
                </c:pt>
                <c:pt idx="4">
                  <c:v>198.51</c:v>
                </c:pt>
              </c:numCache>
            </c:numRef>
          </c:val>
          <c:smooth val="0"/>
          <c:extLst>
            <c:ext xmlns:c16="http://schemas.microsoft.com/office/drawing/2014/chart" uri="{C3380CC4-5D6E-409C-BE32-E72D297353CC}">
              <c16:uniqueId val="{00000001-DFFA-4314-98BE-867E7F9C97F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111.32</c:v>
                </c:pt>
                <c:pt idx="1">
                  <c:v>115.37</c:v>
                </c:pt>
                <c:pt idx="2">
                  <c:v>116.24</c:v>
                </c:pt>
                <c:pt idx="3">
                  <c:v>113.07</c:v>
                </c:pt>
                <c:pt idx="4">
                  <c:v>110.04</c:v>
                </c:pt>
              </c:numCache>
            </c:numRef>
          </c:val>
          <c:extLst>
            <c:ext xmlns:c16="http://schemas.microsoft.com/office/drawing/2014/chart" uri="{C3380CC4-5D6E-409C-BE32-E72D297353CC}">
              <c16:uniqueId val="{00000000-BA1C-4CAA-96F6-3398ED3E5E5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104.05</c:v>
                </c:pt>
                <c:pt idx="1">
                  <c:v>104.16</c:v>
                </c:pt>
                <c:pt idx="2">
                  <c:v>104.03</c:v>
                </c:pt>
                <c:pt idx="3">
                  <c:v>103.04</c:v>
                </c:pt>
                <c:pt idx="4">
                  <c:v>103.28</c:v>
                </c:pt>
              </c:numCache>
            </c:numRef>
          </c:val>
          <c:smooth val="0"/>
          <c:extLst>
            <c:ext xmlns:c16="http://schemas.microsoft.com/office/drawing/2014/chart" uri="{C3380CC4-5D6E-409C-BE32-E72D297353CC}">
              <c16:uniqueId val="{00000001-BA1C-4CAA-96F6-3398ED3E5E5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114.56</c:v>
                </c:pt>
                <c:pt idx="1">
                  <c:v>110.28</c:v>
                </c:pt>
                <c:pt idx="2">
                  <c:v>109.32</c:v>
                </c:pt>
                <c:pt idx="3">
                  <c:v>112.33</c:v>
                </c:pt>
                <c:pt idx="4">
                  <c:v>115.36</c:v>
                </c:pt>
              </c:numCache>
            </c:numRef>
          </c:val>
          <c:extLst>
            <c:ext xmlns:c16="http://schemas.microsoft.com/office/drawing/2014/chart" uri="{C3380CC4-5D6E-409C-BE32-E72D297353CC}">
              <c16:uniqueId val="{00000000-3029-4258-A1D1-6FF5900608B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171.57</c:v>
                </c:pt>
                <c:pt idx="1">
                  <c:v>171.29</c:v>
                </c:pt>
                <c:pt idx="2">
                  <c:v>171.54</c:v>
                </c:pt>
                <c:pt idx="3">
                  <c:v>173</c:v>
                </c:pt>
                <c:pt idx="4">
                  <c:v>173.11</c:v>
                </c:pt>
              </c:numCache>
            </c:numRef>
          </c:val>
          <c:smooth val="0"/>
          <c:extLst>
            <c:ext xmlns:c16="http://schemas.microsoft.com/office/drawing/2014/chart" uri="{C3380CC4-5D6E-409C-BE32-E72D297353CC}">
              <c16:uniqueId val="{00000001-3029-4258-A1D1-6FF5900608B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5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静岡県　静岡市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政令市等</v>
      </c>
      <c r="X8" s="82"/>
      <c r="Y8" s="82"/>
      <c r="Z8" s="82"/>
      <c r="AA8" s="82"/>
      <c r="AB8" s="82"/>
      <c r="AC8" s="82"/>
      <c r="AD8" s="82" t="str">
        <f>データ!$M$6</f>
        <v>自治体職員</v>
      </c>
      <c r="AE8" s="82"/>
      <c r="AF8" s="82"/>
      <c r="AG8" s="82"/>
      <c r="AH8" s="82"/>
      <c r="AI8" s="82"/>
      <c r="AJ8" s="82"/>
      <c r="AK8" s="4"/>
      <c r="AL8" s="70">
        <f>データ!$R$6</f>
        <v>702395</v>
      </c>
      <c r="AM8" s="70"/>
      <c r="AN8" s="70"/>
      <c r="AO8" s="70"/>
      <c r="AP8" s="70"/>
      <c r="AQ8" s="70"/>
      <c r="AR8" s="70"/>
      <c r="AS8" s="70"/>
      <c r="AT8" s="66">
        <f>データ!$S$6</f>
        <v>1411.83</v>
      </c>
      <c r="AU8" s="67"/>
      <c r="AV8" s="67"/>
      <c r="AW8" s="67"/>
      <c r="AX8" s="67"/>
      <c r="AY8" s="67"/>
      <c r="AZ8" s="67"/>
      <c r="BA8" s="67"/>
      <c r="BB8" s="69">
        <f>データ!$T$6</f>
        <v>497.51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57.71</v>
      </c>
      <c r="J10" s="67"/>
      <c r="K10" s="67"/>
      <c r="L10" s="67"/>
      <c r="M10" s="67"/>
      <c r="N10" s="67"/>
      <c r="O10" s="68"/>
      <c r="P10" s="69">
        <f>データ!$P$6</f>
        <v>97.81</v>
      </c>
      <c r="Q10" s="69"/>
      <c r="R10" s="69"/>
      <c r="S10" s="69"/>
      <c r="T10" s="69"/>
      <c r="U10" s="69"/>
      <c r="V10" s="69"/>
      <c r="W10" s="70">
        <f>データ!$Q$6</f>
        <v>2210</v>
      </c>
      <c r="X10" s="70"/>
      <c r="Y10" s="70"/>
      <c r="Z10" s="70"/>
      <c r="AA10" s="70"/>
      <c r="AB10" s="70"/>
      <c r="AC10" s="70"/>
      <c r="AD10" s="2"/>
      <c r="AE10" s="2"/>
      <c r="AF10" s="2"/>
      <c r="AG10" s="2"/>
      <c r="AH10" s="4"/>
      <c r="AI10" s="4"/>
      <c r="AJ10" s="4"/>
      <c r="AK10" s="4"/>
      <c r="AL10" s="70">
        <f>データ!$U$6</f>
        <v>684602</v>
      </c>
      <c r="AM10" s="70"/>
      <c r="AN10" s="70"/>
      <c r="AO10" s="70"/>
      <c r="AP10" s="70"/>
      <c r="AQ10" s="70"/>
      <c r="AR10" s="70"/>
      <c r="AS10" s="70"/>
      <c r="AT10" s="66">
        <f>データ!$V$6</f>
        <v>156.38999999999999</v>
      </c>
      <c r="AU10" s="67"/>
      <c r="AV10" s="67"/>
      <c r="AW10" s="67"/>
      <c r="AX10" s="67"/>
      <c r="AY10" s="67"/>
      <c r="AZ10" s="67"/>
      <c r="BA10" s="67"/>
      <c r="BB10" s="69">
        <f>データ!$W$6</f>
        <v>4377.53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nXm3DNBuIhDbK20iIhxe1pUyu76WLUQdioEX1V9gcy1m5DYxAJjN3X1NMjPeetE6+HkIX6B/D/OD4NLvJgXkA==" saltValue="arafHNLlanDm/cV6aODyJ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221007</v>
      </c>
      <c r="D6" s="34">
        <f t="shared" si="3"/>
        <v>46</v>
      </c>
      <c r="E6" s="34">
        <f t="shared" si="3"/>
        <v>1</v>
      </c>
      <c r="F6" s="34">
        <f t="shared" si="3"/>
        <v>0</v>
      </c>
      <c r="G6" s="34">
        <f t="shared" si="3"/>
        <v>1</v>
      </c>
      <c r="H6" s="34" t="str">
        <f t="shared" si="3"/>
        <v>静岡県　静岡市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57.71</v>
      </c>
      <c r="P6" s="35">
        <f t="shared" si="3"/>
        <v>97.81</v>
      </c>
      <c r="Q6" s="35">
        <f t="shared" si="3"/>
        <v>2210</v>
      </c>
      <c r="R6" s="35">
        <f t="shared" si="3"/>
        <v>702395</v>
      </c>
      <c r="S6" s="35">
        <f t="shared" si="3"/>
        <v>1411.83</v>
      </c>
      <c r="T6" s="35">
        <f t="shared" si="3"/>
        <v>497.51</v>
      </c>
      <c r="U6" s="35">
        <f t="shared" si="3"/>
        <v>684602</v>
      </c>
      <c r="V6" s="35">
        <f t="shared" si="3"/>
        <v>156.38999999999999</v>
      </c>
      <c r="W6" s="35">
        <f t="shared" si="3"/>
        <v>4377.53</v>
      </c>
      <c r="X6" s="36">
        <f>IF(X7="",NA(),X7)</f>
        <v>114.08</v>
      </c>
      <c r="Y6" s="36">
        <f t="shared" ref="Y6:AG6" si="4">IF(Y7="",NA(),Y7)</f>
        <v>117.48</v>
      </c>
      <c r="Z6" s="36">
        <f t="shared" si="4"/>
        <v>120.46</v>
      </c>
      <c r="AA6" s="36">
        <f t="shared" si="4"/>
        <v>118.24</v>
      </c>
      <c r="AB6" s="36">
        <f t="shared" si="4"/>
        <v>116.02</v>
      </c>
      <c r="AC6" s="36">
        <f t="shared" si="4"/>
        <v>113.97</v>
      </c>
      <c r="AD6" s="36">
        <f t="shared" si="4"/>
        <v>114.38</v>
      </c>
      <c r="AE6" s="36">
        <f t="shared" si="4"/>
        <v>114.5</v>
      </c>
      <c r="AF6" s="36">
        <f t="shared" si="4"/>
        <v>113.59</v>
      </c>
      <c r="AG6" s="36">
        <f t="shared" si="4"/>
        <v>113.62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【1.05】</v>
      </c>
      <c r="AT6" s="36">
        <f>IF(AT7="",NA(),AT7)</f>
        <v>340.02</v>
      </c>
      <c r="AU6" s="36">
        <f t="shared" ref="AU6:BC6" si="6">IF(AU7="",NA(),AU7)</f>
        <v>261.67</v>
      </c>
      <c r="AV6" s="36">
        <f t="shared" si="6"/>
        <v>285.77</v>
      </c>
      <c r="AW6" s="36">
        <f t="shared" si="6"/>
        <v>307.01</v>
      </c>
      <c r="AX6" s="36">
        <f t="shared" si="6"/>
        <v>259.93</v>
      </c>
      <c r="AY6" s="36">
        <f t="shared" si="6"/>
        <v>178.43</v>
      </c>
      <c r="AZ6" s="36">
        <f t="shared" si="6"/>
        <v>168.99</v>
      </c>
      <c r="BA6" s="36">
        <f t="shared" si="6"/>
        <v>159.12</v>
      </c>
      <c r="BB6" s="36">
        <f t="shared" si="6"/>
        <v>169.68</v>
      </c>
      <c r="BC6" s="36">
        <f t="shared" si="6"/>
        <v>166.51</v>
      </c>
      <c r="BD6" s="35" t="str">
        <f>IF(BD7="","",IF(BD7="-","【-】","【"&amp;SUBSTITUTE(TEXT(BD7,"#,##0.00"),"-","△")&amp;"】"))</f>
        <v>【261.93】</v>
      </c>
      <c r="BE6" s="36">
        <f>IF(BE7="",NA(),BE7)</f>
        <v>442.28</v>
      </c>
      <c r="BF6" s="36">
        <f t="shared" ref="BF6:BN6" si="7">IF(BF7="",NA(),BF7)</f>
        <v>461.46</v>
      </c>
      <c r="BG6" s="36">
        <f t="shared" si="7"/>
        <v>462.64</v>
      </c>
      <c r="BH6" s="36">
        <f t="shared" si="7"/>
        <v>480.04</v>
      </c>
      <c r="BI6" s="36">
        <f t="shared" si="7"/>
        <v>492.96</v>
      </c>
      <c r="BJ6" s="36">
        <f t="shared" si="7"/>
        <v>220.35</v>
      </c>
      <c r="BK6" s="36">
        <f t="shared" si="7"/>
        <v>212.16</v>
      </c>
      <c r="BL6" s="36">
        <f t="shared" si="7"/>
        <v>206.16</v>
      </c>
      <c r="BM6" s="36">
        <f t="shared" si="7"/>
        <v>203.63</v>
      </c>
      <c r="BN6" s="36">
        <f t="shared" si="7"/>
        <v>198.51</v>
      </c>
      <c r="BO6" s="35" t="str">
        <f>IF(BO7="","",IF(BO7="-","【-】","【"&amp;SUBSTITUTE(TEXT(BO7,"#,##0.00"),"-","△")&amp;"】"))</f>
        <v>【270.46】</v>
      </c>
      <c r="BP6" s="36">
        <f>IF(BP7="",NA(),BP7)</f>
        <v>111.32</v>
      </c>
      <c r="BQ6" s="36">
        <f t="shared" ref="BQ6:BY6" si="8">IF(BQ7="",NA(),BQ7)</f>
        <v>115.37</v>
      </c>
      <c r="BR6" s="36">
        <f t="shared" si="8"/>
        <v>116.24</v>
      </c>
      <c r="BS6" s="36">
        <f t="shared" si="8"/>
        <v>113.07</v>
      </c>
      <c r="BT6" s="36">
        <f t="shared" si="8"/>
        <v>110.04</v>
      </c>
      <c r="BU6" s="36">
        <f t="shared" si="8"/>
        <v>104.05</v>
      </c>
      <c r="BV6" s="36">
        <f t="shared" si="8"/>
        <v>104.16</v>
      </c>
      <c r="BW6" s="36">
        <f t="shared" si="8"/>
        <v>104.03</v>
      </c>
      <c r="BX6" s="36">
        <f t="shared" si="8"/>
        <v>103.04</v>
      </c>
      <c r="BY6" s="36">
        <f t="shared" si="8"/>
        <v>103.28</v>
      </c>
      <c r="BZ6" s="35" t="str">
        <f>IF(BZ7="","",IF(BZ7="-","【-】","【"&amp;SUBSTITUTE(TEXT(BZ7,"#,##0.00"),"-","△")&amp;"】"))</f>
        <v>【103.91】</v>
      </c>
      <c r="CA6" s="36">
        <f>IF(CA7="",NA(),CA7)</f>
        <v>114.56</v>
      </c>
      <c r="CB6" s="36">
        <f t="shared" ref="CB6:CJ6" si="9">IF(CB7="",NA(),CB7)</f>
        <v>110.28</v>
      </c>
      <c r="CC6" s="36">
        <f t="shared" si="9"/>
        <v>109.32</v>
      </c>
      <c r="CD6" s="36">
        <f t="shared" si="9"/>
        <v>112.33</v>
      </c>
      <c r="CE6" s="36">
        <f t="shared" si="9"/>
        <v>115.36</v>
      </c>
      <c r="CF6" s="36">
        <f t="shared" si="9"/>
        <v>171.57</v>
      </c>
      <c r="CG6" s="36">
        <f t="shared" si="9"/>
        <v>171.29</v>
      </c>
      <c r="CH6" s="36">
        <f t="shared" si="9"/>
        <v>171.54</v>
      </c>
      <c r="CI6" s="36">
        <f t="shared" si="9"/>
        <v>173</v>
      </c>
      <c r="CJ6" s="36">
        <f t="shared" si="9"/>
        <v>173.11</v>
      </c>
      <c r="CK6" s="35" t="str">
        <f>IF(CK7="","",IF(CK7="-","【-】","【"&amp;SUBSTITUTE(TEXT(CK7,"#,##0.00"),"-","△")&amp;"】"))</f>
        <v>【167.11】</v>
      </c>
      <c r="CL6" s="36">
        <f>IF(CL7="",NA(),CL7)</f>
        <v>60.06</v>
      </c>
      <c r="CM6" s="36">
        <f t="shared" ref="CM6:CU6" si="10">IF(CM7="",NA(),CM7)</f>
        <v>59.08</v>
      </c>
      <c r="CN6" s="36">
        <f t="shared" si="10"/>
        <v>68.41</v>
      </c>
      <c r="CO6" s="36">
        <f t="shared" si="10"/>
        <v>68.28</v>
      </c>
      <c r="CP6" s="36">
        <f t="shared" si="10"/>
        <v>69.010000000000005</v>
      </c>
      <c r="CQ6" s="36">
        <f t="shared" si="10"/>
        <v>58.97</v>
      </c>
      <c r="CR6" s="36">
        <f t="shared" si="10"/>
        <v>58.67</v>
      </c>
      <c r="CS6" s="36">
        <f t="shared" si="10"/>
        <v>59</v>
      </c>
      <c r="CT6" s="36">
        <f t="shared" si="10"/>
        <v>59.36</v>
      </c>
      <c r="CU6" s="36">
        <f t="shared" si="10"/>
        <v>59.32</v>
      </c>
      <c r="CV6" s="35" t="str">
        <f>IF(CV7="","",IF(CV7="-","【-】","【"&amp;SUBSTITUTE(TEXT(CV7,"#,##0.00"),"-","△")&amp;"】"))</f>
        <v>【60.27】</v>
      </c>
      <c r="CW6" s="36">
        <f>IF(CW7="",NA(),CW7)</f>
        <v>88.5</v>
      </c>
      <c r="CX6" s="36">
        <f t="shared" ref="CX6:DF6" si="11">IF(CX7="",NA(),CX7)</f>
        <v>88.5</v>
      </c>
      <c r="CY6" s="36">
        <f t="shared" si="11"/>
        <v>88.6</v>
      </c>
      <c r="CZ6" s="36">
        <f t="shared" si="11"/>
        <v>88.45</v>
      </c>
      <c r="DA6" s="36">
        <f t="shared" si="11"/>
        <v>87.58</v>
      </c>
      <c r="DB6" s="36">
        <f t="shared" si="11"/>
        <v>92.91</v>
      </c>
      <c r="DC6" s="36">
        <f t="shared" si="11"/>
        <v>93.36</v>
      </c>
      <c r="DD6" s="36">
        <f t="shared" si="11"/>
        <v>93.69</v>
      </c>
      <c r="DE6" s="36">
        <f t="shared" si="11"/>
        <v>93.82</v>
      </c>
      <c r="DF6" s="36">
        <f t="shared" si="11"/>
        <v>93.74</v>
      </c>
      <c r="DG6" s="35" t="str">
        <f>IF(DG7="","",IF(DG7="-","【-】","【"&amp;SUBSTITUTE(TEXT(DG7,"#,##0.00"),"-","△")&amp;"】"))</f>
        <v>【89.92】</v>
      </c>
      <c r="DH6" s="36">
        <f>IF(DH7="",NA(),DH7)</f>
        <v>46.59</v>
      </c>
      <c r="DI6" s="36">
        <f t="shared" ref="DI6:DQ6" si="12">IF(DI7="",NA(),DI7)</f>
        <v>45.56</v>
      </c>
      <c r="DJ6" s="36">
        <f t="shared" si="12"/>
        <v>46.41</v>
      </c>
      <c r="DK6" s="36">
        <f t="shared" si="12"/>
        <v>46.47</v>
      </c>
      <c r="DL6" s="36">
        <f t="shared" si="12"/>
        <v>47.08</v>
      </c>
      <c r="DM6" s="36">
        <f t="shared" si="12"/>
        <v>46.73</v>
      </c>
      <c r="DN6" s="36">
        <f t="shared" si="12"/>
        <v>47.39</v>
      </c>
      <c r="DO6" s="36">
        <f t="shared" si="12"/>
        <v>48.05</v>
      </c>
      <c r="DP6" s="36">
        <f t="shared" si="12"/>
        <v>48.64</v>
      </c>
      <c r="DQ6" s="36">
        <f t="shared" si="12"/>
        <v>49.23</v>
      </c>
      <c r="DR6" s="35" t="str">
        <f>IF(DR7="","",IF(DR7="-","【-】","【"&amp;SUBSTITUTE(TEXT(DR7,"#,##0.00"),"-","△")&amp;"】"))</f>
        <v>【48.85】</v>
      </c>
      <c r="DS6" s="36">
        <f>IF(DS7="",NA(),DS7)</f>
        <v>19.149999999999999</v>
      </c>
      <c r="DT6" s="36">
        <f t="shared" ref="DT6:EB6" si="13">IF(DT7="",NA(),DT7)</f>
        <v>20.36</v>
      </c>
      <c r="DU6" s="36">
        <f t="shared" si="13"/>
        <v>22.53</v>
      </c>
      <c r="DV6" s="36">
        <f t="shared" si="13"/>
        <v>22.44</v>
      </c>
      <c r="DW6" s="36">
        <f t="shared" si="13"/>
        <v>24.52</v>
      </c>
      <c r="DX6" s="36">
        <f t="shared" si="13"/>
        <v>15.33</v>
      </c>
      <c r="DY6" s="36">
        <f t="shared" si="13"/>
        <v>16.739999999999998</v>
      </c>
      <c r="DZ6" s="36">
        <f t="shared" si="13"/>
        <v>17.97</v>
      </c>
      <c r="EA6" s="36">
        <f t="shared" si="13"/>
        <v>19.95</v>
      </c>
      <c r="EB6" s="36">
        <f t="shared" si="13"/>
        <v>21.62</v>
      </c>
      <c r="EC6" s="35" t="str">
        <f>IF(EC7="","",IF(EC7="-","【-】","【"&amp;SUBSTITUTE(TEXT(EC7,"#,##0.00"),"-","△")&amp;"】"))</f>
        <v>【17.80】</v>
      </c>
      <c r="ED6" s="36">
        <f>IF(ED7="",NA(),ED7)</f>
        <v>0.57999999999999996</v>
      </c>
      <c r="EE6" s="36">
        <f t="shared" ref="EE6:EM6" si="14">IF(EE7="",NA(),EE7)</f>
        <v>0.39</v>
      </c>
      <c r="EF6" s="36">
        <f t="shared" si="14"/>
        <v>0.25</v>
      </c>
      <c r="EG6" s="36">
        <f t="shared" si="14"/>
        <v>0.25</v>
      </c>
      <c r="EH6" s="36">
        <f t="shared" si="14"/>
        <v>0.25</v>
      </c>
      <c r="EI6" s="36">
        <f t="shared" si="14"/>
        <v>1.23</v>
      </c>
      <c r="EJ6" s="36">
        <f t="shared" si="14"/>
        <v>1.23</v>
      </c>
      <c r="EK6" s="36">
        <f t="shared" si="14"/>
        <v>1.18</v>
      </c>
      <c r="EL6" s="36">
        <f t="shared" si="14"/>
        <v>0.97</v>
      </c>
      <c r="EM6" s="36">
        <f t="shared" si="14"/>
        <v>1.03</v>
      </c>
      <c r="EN6" s="35" t="str">
        <f>IF(EN7="","",IF(EN7="-","【-】","【"&amp;SUBSTITUTE(TEXT(EN7,"#,##0.00"),"-","△")&amp;"】"))</f>
        <v>【0.70】</v>
      </c>
    </row>
    <row r="7" spans="1:144" s="37" customFormat="1" x14ac:dyDescent="0.15">
      <c r="A7" s="29"/>
      <c r="B7" s="38">
        <v>2018</v>
      </c>
      <c r="C7" s="38">
        <v>221007</v>
      </c>
      <c r="D7" s="38">
        <v>46</v>
      </c>
      <c r="E7" s="38">
        <v>1</v>
      </c>
      <c r="F7" s="38">
        <v>0</v>
      </c>
      <c r="G7" s="38">
        <v>1</v>
      </c>
      <c r="H7" s="38" t="s">
        <v>93</v>
      </c>
      <c r="I7" s="38" t="s">
        <v>94</v>
      </c>
      <c r="J7" s="38" t="s">
        <v>95</v>
      </c>
      <c r="K7" s="38" t="s">
        <v>96</v>
      </c>
      <c r="L7" s="38" t="s">
        <v>97</v>
      </c>
      <c r="M7" s="38" t="s">
        <v>98</v>
      </c>
      <c r="N7" s="39" t="s">
        <v>99</v>
      </c>
      <c r="O7" s="39">
        <v>57.71</v>
      </c>
      <c r="P7" s="39">
        <v>97.81</v>
      </c>
      <c r="Q7" s="39">
        <v>2210</v>
      </c>
      <c r="R7" s="39">
        <v>702395</v>
      </c>
      <c r="S7" s="39">
        <v>1411.83</v>
      </c>
      <c r="T7" s="39">
        <v>497.51</v>
      </c>
      <c r="U7" s="39">
        <v>684602</v>
      </c>
      <c r="V7" s="39">
        <v>156.38999999999999</v>
      </c>
      <c r="W7" s="39">
        <v>4377.53</v>
      </c>
      <c r="X7" s="39">
        <v>114.08</v>
      </c>
      <c r="Y7" s="39">
        <v>117.48</v>
      </c>
      <c r="Z7" s="39">
        <v>120.46</v>
      </c>
      <c r="AA7" s="39">
        <v>118.24</v>
      </c>
      <c r="AB7" s="39">
        <v>116.02</v>
      </c>
      <c r="AC7" s="39">
        <v>113.97</v>
      </c>
      <c r="AD7" s="39">
        <v>114.38</v>
      </c>
      <c r="AE7" s="39">
        <v>114.5</v>
      </c>
      <c r="AF7" s="39">
        <v>113.59</v>
      </c>
      <c r="AG7" s="39">
        <v>113.62</v>
      </c>
      <c r="AH7" s="39">
        <v>112.83</v>
      </c>
      <c r="AI7" s="39">
        <v>0</v>
      </c>
      <c r="AJ7" s="39">
        <v>0</v>
      </c>
      <c r="AK7" s="39">
        <v>0</v>
      </c>
      <c r="AL7" s="39">
        <v>0</v>
      </c>
      <c r="AM7" s="39">
        <v>0</v>
      </c>
      <c r="AN7" s="39">
        <v>0</v>
      </c>
      <c r="AO7" s="39">
        <v>0</v>
      </c>
      <c r="AP7" s="39">
        <v>0</v>
      </c>
      <c r="AQ7" s="39">
        <v>0</v>
      </c>
      <c r="AR7" s="39">
        <v>0</v>
      </c>
      <c r="AS7" s="39">
        <v>1.05</v>
      </c>
      <c r="AT7" s="39">
        <v>340.02</v>
      </c>
      <c r="AU7" s="39">
        <v>261.67</v>
      </c>
      <c r="AV7" s="39">
        <v>285.77</v>
      </c>
      <c r="AW7" s="39">
        <v>307.01</v>
      </c>
      <c r="AX7" s="39">
        <v>259.93</v>
      </c>
      <c r="AY7" s="39">
        <v>178.43</v>
      </c>
      <c r="AZ7" s="39">
        <v>168.99</v>
      </c>
      <c r="BA7" s="39">
        <v>159.12</v>
      </c>
      <c r="BB7" s="39">
        <v>169.68</v>
      </c>
      <c r="BC7" s="39">
        <v>166.51</v>
      </c>
      <c r="BD7" s="39">
        <v>261.93</v>
      </c>
      <c r="BE7" s="39">
        <v>442.28</v>
      </c>
      <c r="BF7" s="39">
        <v>461.46</v>
      </c>
      <c r="BG7" s="39">
        <v>462.64</v>
      </c>
      <c r="BH7" s="39">
        <v>480.04</v>
      </c>
      <c r="BI7" s="39">
        <v>492.96</v>
      </c>
      <c r="BJ7" s="39">
        <v>220.35</v>
      </c>
      <c r="BK7" s="39">
        <v>212.16</v>
      </c>
      <c r="BL7" s="39">
        <v>206.16</v>
      </c>
      <c r="BM7" s="39">
        <v>203.63</v>
      </c>
      <c r="BN7" s="39">
        <v>198.51</v>
      </c>
      <c r="BO7" s="39">
        <v>270.45999999999998</v>
      </c>
      <c r="BP7" s="39">
        <v>111.32</v>
      </c>
      <c r="BQ7" s="39">
        <v>115.37</v>
      </c>
      <c r="BR7" s="39">
        <v>116.24</v>
      </c>
      <c r="BS7" s="39">
        <v>113.07</v>
      </c>
      <c r="BT7" s="39">
        <v>110.04</v>
      </c>
      <c r="BU7" s="39">
        <v>104.05</v>
      </c>
      <c r="BV7" s="39">
        <v>104.16</v>
      </c>
      <c r="BW7" s="39">
        <v>104.03</v>
      </c>
      <c r="BX7" s="39">
        <v>103.04</v>
      </c>
      <c r="BY7" s="39">
        <v>103.28</v>
      </c>
      <c r="BZ7" s="39">
        <v>103.91</v>
      </c>
      <c r="CA7" s="39">
        <v>114.56</v>
      </c>
      <c r="CB7" s="39">
        <v>110.28</v>
      </c>
      <c r="CC7" s="39">
        <v>109.32</v>
      </c>
      <c r="CD7" s="39">
        <v>112.33</v>
      </c>
      <c r="CE7" s="39">
        <v>115.36</v>
      </c>
      <c r="CF7" s="39">
        <v>171.57</v>
      </c>
      <c r="CG7" s="39">
        <v>171.29</v>
      </c>
      <c r="CH7" s="39">
        <v>171.54</v>
      </c>
      <c r="CI7" s="39">
        <v>173</v>
      </c>
      <c r="CJ7" s="39">
        <v>173.11</v>
      </c>
      <c r="CK7" s="39">
        <v>167.11</v>
      </c>
      <c r="CL7" s="39">
        <v>60.06</v>
      </c>
      <c r="CM7" s="39">
        <v>59.08</v>
      </c>
      <c r="CN7" s="39">
        <v>68.41</v>
      </c>
      <c r="CO7" s="39">
        <v>68.28</v>
      </c>
      <c r="CP7" s="39">
        <v>69.010000000000005</v>
      </c>
      <c r="CQ7" s="39">
        <v>58.97</v>
      </c>
      <c r="CR7" s="39">
        <v>58.67</v>
      </c>
      <c r="CS7" s="39">
        <v>59</v>
      </c>
      <c r="CT7" s="39">
        <v>59.36</v>
      </c>
      <c r="CU7" s="39">
        <v>59.32</v>
      </c>
      <c r="CV7" s="39">
        <v>60.27</v>
      </c>
      <c r="CW7" s="39">
        <v>88.5</v>
      </c>
      <c r="CX7" s="39">
        <v>88.5</v>
      </c>
      <c r="CY7" s="39">
        <v>88.6</v>
      </c>
      <c r="CZ7" s="39">
        <v>88.45</v>
      </c>
      <c r="DA7" s="39">
        <v>87.58</v>
      </c>
      <c r="DB7" s="39">
        <v>92.91</v>
      </c>
      <c r="DC7" s="39">
        <v>93.36</v>
      </c>
      <c r="DD7" s="39">
        <v>93.69</v>
      </c>
      <c r="DE7" s="39">
        <v>93.82</v>
      </c>
      <c r="DF7" s="39">
        <v>93.74</v>
      </c>
      <c r="DG7" s="39">
        <v>89.92</v>
      </c>
      <c r="DH7" s="39">
        <v>46.59</v>
      </c>
      <c r="DI7" s="39">
        <v>45.56</v>
      </c>
      <c r="DJ7" s="39">
        <v>46.41</v>
      </c>
      <c r="DK7" s="39">
        <v>46.47</v>
      </c>
      <c r="DL7" s="39">
        <v>47.08</v>
      </c>
      <c r="DM7" s="39">
        <v>46.73</v>
      </c>
      <c r="DN7" s="39">
        <v>47.39</v>
      </c>
      <c r="DO7" s="39">
        <v>48.05</v>
      </c>
      <c r="DP7" s="39">
        <v>48.64</v>
      </c>
      <c r="DQ7" s="39">
        <v>49.23</v>
      </c>
      <c r="DR7" s="39">
        <v>48.85</v>
      </c>
      <c r="DS7" s="39">
        <v>19.149999999999999</v>
      </c>
      <c r="DT7" s="39">
        <v>20.36</v>
      </c>
      <c r="DU7" s="39">
        <v>22.53</v>
      </c>
      <c r="DV7" s="39">
        <v>22.44</v>
      </c>
      <c r="DW7" s="39">
        <v>24.52</v>
      </c>
      <c r="DX7" s="39">
        <v>15.33</v>
      </c>
      <c r="DY7" s="39">
        <v>16.739999999999998</v>
      </c>
      <c r="DZ7" s="39">
        <v>17.97</v>
      </c>
      <c r="EA7" s="39">
        <v>19.95</v>
      </c>
      <c r="EB7" s="39">
        <v>21.62</v>
      </c>
      <c r="EC7" s="39">
        <v>17.8</v>
      </c>
      <c r="ED7" s="39">
        <v>0.57999999999999996</v>
      </c>
      <c r="EE7" s="39">
        <v>0.39</v>
      </c>
      <c r="EF7" s="39">
        <v>0.25</v>
      </c>
      <c r="EG7" s="39">
        <v>0.25</v>
      </c>
      <c r="EH7" s="39">
        <v>0.25</v>
      </c>
      <c r="EI7" s="39">
        <v>1.23</v>
      </c>
      <c r="EJ7" s="39">
        <v>1.23</v>
      </c>
      <c r="EK7" s="39">
        <v>1.18</v>
      </c>
      <c r="EL7" s="39">
        <v>0.97</v>
      </c>
      <c r="EM7" s="39">
        <v>1.03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2020-01-23T10:08:20Z</cp:lastPrinted>
  <dcterms:created xsi:type="dcterms:W3CDTF">2019-12-05T04:17:30Z</dcterms:created>
  <dcterms:modified xsi:type="dcterms:W3CDTF">2020-01-23T10:08:21Z</dcterms:modified>
  <cp:category/>
</cp:coreProperties>
</file>