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5.254.63\k-ad$\☆葵北施設係\H31\02_管理担当関係\03-1_財政課\04_H30公営企業決算状況調査\200127〆_公営企業に係る経営比較分析表の作成について\R1提出\"/>
    </mc:Choice>
  </mc:AlternateContent>
  <workbookProtection workbookAlgorithmName="SHA-512" workbookHashValue="WrCrH/lKFzLjJiHucQALx8fKi4c9eK+zWgdqTLWRE0fxzfPkQiA1RXz9QSQn3b3S0BqqOLgm4a7PpXwKXCRejw==" workbookSaltValue="0W7HNLlpKnnFdz48H07crw==" workbookSpinCount="100000" lockStructure="1"/>
  <bookViews>
    <workbookView xWindow="930" yWindow="0" windowWidth="19200" windowHeight="119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<sst xmlns="http://schemas.openxmlformats.org/spreadsheetml/2006/main" count="225" uniqueCount="112">
  <si>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</si>
  <si>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</si>
  <si>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</si>
  <si>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</si>
  <si>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</si>
  <si>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</si>
  <si>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</si>
  <si>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</si>
  <si>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</si>
  <si>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</si>
  <si>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</si>
  <si>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</si>
  <si>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</si>
  <si>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</si>
  <si>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</si>
  <si>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</si>
  <si>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</si>
  <si>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</si>
  <si>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</si>
  <si>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</si>
  <si>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</si>
  <si>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</si>
  <si>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</si>
  <si>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</si>
  <si>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</si>
  <si>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</si>
  <si>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</si>
  <si>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</si>
  <si>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</si>
  <si>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</si>
  <si>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</si>
  <si>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</si>
  <si>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</si>
  <si>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</si>
  <si>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</si>
  <si>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</si>
  <si>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</si>
  <si>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</si>
  <si>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</si>
  <si>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</si>
  <si>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</si>
  <si>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</si>
  <si>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</si>
  <si>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</si>
  <si>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</si>
  <si>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</si>
  <si>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</si>
  <si>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</si>
  <si>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</si>
  <si>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</si>
  <si>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</si>
  <si>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</si>
  <si>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</si>
  <si>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</si>
  <si>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</si>
  <si>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</si>
  <si>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</si>
  <si>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</si>
  <si>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</si>
  <si>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</si>
  <si>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</si>
  <si>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</si>
  <si>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</si>
  <si>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</si>
  <si>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</si>
  <si>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</si>
  <si>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</si>
  <si>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</si>
  <si>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</si>
  <si>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</si>
  <si>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</si>
  <si>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</si>
  <si>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</si>
  <si>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</si>
  <si>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</si>
  <si>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</si>
  <si>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</si>
  <si>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</si>
  <si>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</si>
  <si>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</si>
  <si>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</si>
  <si>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</si>
  <si>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</si>
  <si>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</si>
  <si>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</si>
  <si>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</si>
  <si>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</si>
  <si>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</si>
  <si>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</si>
  <si>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</si>
  <si>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</si>
  <si>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</si>
  <si>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</si>
  <si>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</si>
  <si>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</si>
  <si>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</si>
  <si>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</si>
  <si>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</si>
  <si>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</si>
  <si>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</si>
  <si>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</si>
  <si>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</si>
  <si>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</si>
  <si>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</si>
  <si>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</si>
  <si>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</si>
  <si>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</si>
  <si>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</si>
  <si>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</si>
  <si>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H29からの繰越工事及びH30工事が完了したことにより、管路総延長に対して2.29%の更新率となっている。類似団体を大きく上回る数値となっているが、これは令和２年度の公営企業会計への移行に向けて、平成29年度から令和元年度にかけて集中的に管路更新を進めていることによるものである。</t>
    <phoneticPr fontId="4"/>
  </si>
  <si>
    <t>①収益的収支比率は、類似団体平均値を下回っており、前年比で微増である。これは、主に総費用が減少したことによるものである。
④企業債残高対給水収益比率は、類似団体平均を上回り、前年比でほぼ同率である。これは、本市の簡易水道事業の規模が小さく、給水収益も少ない状況に対し、過去の建設改良工事等による残債が大きいことによるものである。
⑤料金回収率は、類似団体平均値を下回っており、前年比でほぼ同率である。これは、給水に係る費用について、給水収益以外の繰入金等の収入で補填している割合が大きいことを示している。
⑥給水原価は、類似団体平均を上回り、前年度比で微増である。これは、本市簡易水道事業の有収水量に対して、過去の建設改良工事等による残債が大きく、地方債の償還金が増加していることによるものである。
⑦施設利用率は、類似団体平均を上回り、前年度比で減少している。引き続き適切な稼働状況を維持しつつ、今後の更新の際には、給水人口の減少等を踏まえつつ施設・設備規模の適正化を図る。
⑧有収率は、類似団体を下回り、前年度比で微増である。老朽化した管路の更新により有収率の改善の兆しが見られることから、今後は漏水調査及び調査結果に基づく漏水箇所の修繕により、さらなる有収率の向上を図る。</t>
    <phoneticPr fontId="4"/>
  </si>
  <si>
    <t xml:space="preserve">　本市の簡易水道事業は小規模かつ山間部に位置しているため給水効率が悪く、維持管理に係る費用が給水収益を大きく上回り一般会計繰入金に頼らざるを得ない事業となっている。過去の残債も大きく、給水収益のみでの経営はきわめて困難な状況である。
　これまでに16簡易水道を上水道に経営統合し、現行の簡易水道事業については、令和２年度より地方公営企業法の一部を適用して公営企業会計へと移行するため、施設整備を集中的に進めている。施設の整備は進んでいる反面、これに係る費用が増加していることから、令和７年度までは企業債償還金が増加する見込である。
　今後は、公営企業会計の適用により経営の効率化・合理化を推進するとともに、経営戦略に基づいて計画的な設備更新を行い、安定した給水の維持を図っていく。
</t>
    <rPh sb="11" eb="14">
      <t>ショウキボ</t>
    </rPh>
    <rPh sb="16" eb="18">
      <t>サンカン</t>
    </rPh>
    <rPh sb="18" eb="19">
      <t>ブ</t>
    </rPh>
    <rPh sb="20" eb="22">
      <t>イチ</t>
    </rPh>
    <rPh sb="28" eb="30">
      <t>キュウスイ</t>
    </rPh>
    <rPh sb="30" eb="32">
      <t>コウリツ</t>
    </rPh>
    <rPh sb="33" eb="34">
      <t>ワル</t>
    </rPh>
    <rPh sb="107" eb="109">
      <t>コンナン</t>
    </rPh>
    <rPh sb="110" eb="112">
      <t>ジョウキョウ</t>
    </rPh>
    <rPh sb="210" eb="212">
      <t>セイビ</t>
    </rPh>
    <rPh sb="213" eb="21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</si>
</sst>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1.1200000000000001</c:v>
                </c:pt>
                <c:pt idx="1">
                  <c:v>2.6</c:v>
                </c:pt>
                <c:pt idx="2">
                  <c:v>3.14</c:v>
                </c:pt>
                <c:pt idx="3" formatCode="#,##0.00;&quot;△&quot;#,##0.00">
                  <c:v>0</c:v>
                </c:pt>
                <c:pt idx="4">
                  <c:v>2.29</c:v>
                </c:pt>
              </c:numCache>
            </c:numRef>
          </c:val>
          <c:extLst>
            <c:ext xmlns:c16="http://schemas.microsoft.com/office/drawing/2014/chart" uri="{C3380CC4-5D6E-409C-BE32-E72D297353CC}">
              <c16:uniqueId val="{00000000-6F8F-456D-924C-7270932E408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0.56999999999999995</c:v>
                </c:pt>
                <c:pt idx="4">
                  <c:v>0.62</c:v>
                </c:pt>
              </c:numCache>
            </c:numRef>
          </c:val>
          <c:smooth val="0"/>
          <c:extLst>
            <c:ext xmlns:c16="http://schemas.microsoft.com/office/drawing/2014/chart" uri="{C3380CC4-5D6E-409C-BE32-E72D297353CC}">
              <c16:uniqueId val="{00000001-6F8F-456D-924C-7270932E408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50.79</c:v>
                </c:pt>
                <c:pt idx="1">
                  <c:v>58.97</c:v>
                </c:pt>
                <c:pt idx="2">
                  <c:v>56.78</c:v>
                </c:pt>
                <c:pt idx="3">
                  <c:v>68.11</c:v>
                </c:pt>
                <c:pt idx="4">
                  <c:v>60.42</c:v>
                </c:pt>
              </c:numCache>
            </c:numRef>
          </c:val>
          <c:extLst>
            <c:ext xmlns:c16="http://schemas.microsoft.com/office/drawing/2014/chart" uri="{C3380CC4-5D6E-409C-BE32-E72D297353CC}">
              <c16:uniqueId val="{00000000-2C7B-474F-883E-46594123DCD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47.95</c:v>
                </c:pt>
                <c:pt idx="4">
                  <c:v>48.26</c:v>
                </c:pt>
              </c:numCache>
            </c:numRef>
          </c:val>
          <c:smooth val="0"/>
          <c:extLst>
            <c:ext xmlns:c16="http://schemas.microsoft.com/office/drawing/2014/chart" uri="{C3380CC4-5D6E-409C-BE32-E72D297353CC}">
              <c16:uniqueId val="{00000001-2C7B-474F-883E-46594123DCD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79.31</c:v>
                </c:pt>
                <c:pt idx="1">
                  <c:v>63.58</c:v>
                </c:pt>
                <c:pt idx="2">
                  <c:v>67.459999999999994</c:v>
                </c:pt>
                <c:pt idx="3">
                  <c:v>62.42</c:v>
                </c:pt>
                <c:pt idx="4">
                  <c:v>64.05</c:v>
                </c:pt>
              </c:numCache>
            </c:numRef>
          </c:val>
          <c:extLst>
            <c:ext xmlns:c16="http://schemas.microsoft.com/office/drawing/2014/chart" uri="{C3380CC4-5D6E-409C-BE32-E72D297353CC}">
              <c16:uniqueId val="{00000000-B6D8-4343-A092-DE1E589B816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74.900000000000006</c:v>
                </c:pt>
                <c:pt idx="4">
                  <c:v>72.72</c:v>
                </c:pt>
              </c:numCache>
            </c:numRef>
          </c:val>
          <c:smooth val="0"/>
          <c:extLst>
            <c:ext xmlns:c16="http://schemas.microsoft.com/office/drawing/2014/chart" uri="{C3380CC4-5D6E-409C-BE32-E72D297353CC}">
              <c16:uniqueId val="{00000001-B6D8-4343-A092-DE1E589B816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73.2</c:v>
                </c:pt>
                <c:pt idx="1">
                  <c:v>78.88</c:v>
                </c:pt>
                <c:pt idx="2">
                  <c:v>77.22</c:v>
                </c:pt>
                <c:pt idx="3">
                  <c:v>69.62</c:v>
                </c:pt>
                <c:pt idx="4">
                  <c:v>70.95</c:v>
                </c:pt>
              </c:numCache>
            </c:numRef>
          </c:val>
          <c:extLst>
            <c:ext xmlns:c16="http://schemas.microsoft.com/office/drawing/2014/chart" uri="{C3380CC4-5D6E-409C-BE32-E72D297353CC}">
              <c16:uniqueId val="{00000000-A0AD-4A87-AFF9-ACD380CC75A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74.05</c:v>
                </c:pt>
                <c:pt idx="4">
                  <c:v>73.25</c:v>
                </c:pt>
              </c:numCache>
            </c:numRef>
          </c:val>
          <c:smooth val="0"/>
          <c:extLst>
            <c:ext xmlns:c16="http://schemas.microsoft.com/office/drawing/2014/chart" uri="{C3380CC4-5D6E-409C-BE32-E72D297353CC}">
              <c16:uniqueId val="{00000001-A0AD-4A87-AFF9-ACD380CC75A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79-43D1-B57D-7587188BE08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79-43D1-B57D-7587188BE08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1-400E-A146-ED19FCE77A9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1-400E-A146-ED19FCE77A9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A-417D-8F56-0BF805FA51C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A-417D-8F56-0BF805FA51C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DF-48EE-B057-C9D1BDA377A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F-48EE-B057-C9D1BDA377A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3110.19</c:v>
                </c:pt>
                <c:pt idx="1">
                  <c:v>3584.93</c:v>
                </c:pt>
                <c:pt idx="2">
                  <c:v>3644.15</c:v>
                </c:pt>
                <c:pt idx="3">
                  <c:v>5266.68</c:v>
                </c:pt>
                <c:pt idx="4">
                  <c:v>5389.94</c:v>
                </c:pt>
              </c:numCache>
            </c:numRef>
          </c:val>
          <c:extLst>
            <c:ext xmlns:c16="http://schemas.microsoft.com/office/drawing/2014/chart" uri="{C3380CC4-5D6E-409C-BE32-E72D297353CC}">
              <c16:uniqueId val="{00000000-3B0F-4B67-BBD1-0686535F1BC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1302.33</c:v>
                </c:pt>
                <c:pt idx="4">
                  <c:v>1274.21</c:v>
                </c:pt>
              </c:numCache>
            </c:numRef>
          </c:val>
          <c:smooth val="0"/>
          <c:extLst>
            <c:ext xmlns:c16="http://schemas.microsoft.com/office/drawing/2014/chart" uri="{C3380CC4-5D6E-409C-BE32-E72D297353CC}">
              <c16:uniqueId val="{00000001-3B0F-4B67-BBD1-0686535F1BC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21.89</c:v>
                </c:pt>
                <c:pt idx="1">
                  <c:v>19.39</c:v>
                </c:pt>
                <c:pt idx="2">
                  <c:v>19.989999999999998</c:v>
                </c:pt>
                <c:pt idx="3">
                  <c:v>12.22</c:v>
                </c:pt>
                <c:pt idx="4">
                  <c:v>11.9</c:v>
                </c:pt>
              </c:numCache>
            </c:numRef>
          </c:val>
          <c:extLst>
            <c:ext xmlns:c16="http://schemas.microsoft.com/office/drawing/2014/chart" uri="{C3380CC4-5D6E-409C-BE32-E72D297353CC}">
              <c16:uniqueId val="{00000000-6E92-465C-B53D-C3A326E81FB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40.89</c:v>
                </c:pt>
                <c:pt idx="4">
                  <c:v>41.25</c:v>
                </c:pt>
              </c:numCache>
            </c:numRef>
          </c:val>
          <c:smooth val="0"/>
          <c:extLst>
            <c:ext xmlns:c16="http://schemas.microsoft.com/office/drawing/2014/chart" uri="{C3380CC4-5D6E-409C-BE32-E72D297353CC}">
              <c16:uniqueId val="{00000001-6E92-465C-B53D-C3A326E81FB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614.34</c:v>
                </c:pt>
                <c:pt idx="1">
                  <c:v>706.13</c:v>
                </c:pt>
                <c:pt idx="2">
                  <c:v>683.5</c:v>
                </c:pt>
                <c:pt idx="3">
                  <c:v>1145.8499999999999</c:v>
                </c:pt>
                <c:pt idx="4">
                  <c:v>1202.3</c:v>
                </c:pt>
              </c:numCache>
            </c:numRef>
          </c:val>
          <c:extLst>
            <c:ext xmlns:c16="http://schemas.microsoft.com/office/drawing/2014/chart" uri="{C3380CC4-5D6E-409C-BE32-E72D297353CC}">
              <c16:uniqueId val="{00000000-4C7F-4D53-BD21-5894BA7A00D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383.2</c:v>
                </c:pt>
                <c:pt idx="4">
                  <c:v>383.25</c:v>
                </c:pt>
              </c:numCache>
            </c:numRef>
          </c:val>
          <c:smooth val="0"/>
          <c:extLst>
            <c:ext xmlns:c16="http://schemas.microsoft.com/office/drawing/2014/chart" uri="{C3380CC4-5D6E-409C-BE32-E72D297353CC}">
              <c16:uniqueId val="{00000001-4C7F-4D53-BD21-5894BA7A00D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70" zoomScaleNormal="70" workbookViewId="0">
      <selection activeCell="BT89" sqref="BT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静岡市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702395</v>
      </c>
      <c r="AM8" s="50"/>
      <c r="AN8" s="50"/>
      <c r="AO8" s="50"/>
      <c r="AP8" s="50"/>
      <c r="AQ8" s="50"/>
      <c r="AR8" s="50"/>
      <c r="AS8" s="50"/>
      <c r="AT8" s="46">
        <f>データ!$S$6</f>
        <v>1411.83</v>
      </c>
      <c r="AU8" s="46"/>
      <c r="AV8" s="46"/>
      <c r="AW8" s="46"/>
      <c r="AX8" s="46"/>
      <c r="AY8" s="46"/>
      <c r="AZ8" s="46"/>
      <c r="BA8" s="46"/>
      <c r="BB8" s="46">
        <f>データ!$T$6</f>
        <v>497.51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0.15</v>
      </c>
      <c r="Q10" s="46"/>
      <c r="R10" s="46"/>
      <c r="S10" s="46"/>
      <c r="T10" s="46"/>
      <c r="U10" s="46"/>
      <c r="V10" s="46"/>
      <c r="W10" s="50">
        <f>データ!$Q$6</f>
        <v>2110</v>
      </c>
      <c r="X10" s="50"/>
      <c r="Y10" s="50"/>
      <c r="Z10" s="50"/>
      <c r="AA10" s="50"/>
      <c r="AB10" s="50"/>
      <c r="AC10" s="50"/>
      <c r="AD10" s="2"/>
      <c r="AE10" s="2"/>
      <c r="AF10" s="2"/>
      <c r="AG10" s="2"/>
      <c r="AH10" s="2"/>
      <c r="AI10" s="2"/>
      <c r="AJ10" s="2"/>
      <c r="AK10" s="2"/>
      <c r="AL10" s="50">
        <f>データ!$U$6</f>
        <v>1072</v>
      </c>
      <c r="AM10" s="50"/>
      <c r="AN10" s="50"/>
      <c r="AO10" s="50"/>
      <c r="AP10" s="50"/>
      <c r="AQ10" s="50"/>
      <c r="AR10" s="50"/>
      <c r="AS10" s="50"/>
      <c r="AT10" s="46">
        <f>データ!$V$6</f>
        <v>4.5</v>
      </c>
      <c r="AU10" s="46"/>
      <c r="AV10" s="46"/>
      <c r="AW10" s="46"/>
      <c r="AX10" s="46"/>
      <c r="AY10" s="46"/>
      <c r="AZ10" s="46"/>
      <c r="BA10" s="46"/>
      <c r="BB10" s="46">
        <f>データ!$W$6</f>
        <v>238.22</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aNWJMYofxp07IOuLH/zb6XYCPqR6LUZJgtVPymUOpOzN90jb7YS1CFotOnfGuamW7LMTY2UK53NI8lhL/AJK+A==" saltValue="sYcunh1KksGcvNF6KtH2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221007</v>
      </c>
      <c r="D6" s="34">
        <f t="shared" si="3"/>
        <v>47</v>
      </c>
      <c r="E6" s="34">
        <f t="shared" si="3"/>
        <v>1</v>
      </c>
      <c r="F6" s="34">
        <f t="shared" si="3"/>
        <v>0</v>
      </c>
      <c r="G6" s="34">
        <f t="shared" si="3"/>
        <v>0</v>
      </c>
      <c r="H6" s="34" t="str">
        <f t="shared" si="3"/>
        <v>静岡県　静岡市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0.15</v>
      </c>
      <c r="Q6" s="35">
        <f t="shared" si="3"/>
        <v>2110</v>
      </c>
      <c r="R6" s="35">
        <f t="shared" si="3"/>
        <v>702395</v>
      </c>
      <c r="S6" s="35">
        <f t="shared" si="3"/>
        <v>1411.83</v>
      </c>
      <c r="T6" s="35">
        <f t="shared" si="3"/>
        <v>497.51</v>
      </c>
      <c r="U6" s="35">
        <f t="shared" si="3"/>
        <v>1072</v>
      </c>
      <c r="V6" s="35">
        <f t="shared" si="3"/>
        <v>4.5</v>
      </c>
      <c r="W6" s="35">
        <f t="shared" si="3"/>
        <v>238.22</v>
      </c>
      <c r="X6" s="36">
        <f>IF(X7="",NA(),X7)</f>
        <v>73.2</v>
      </c>
      <c r="Y6" s="36">
        <f t="shared" ref="Y6:AG6" si="4">IF(Y7="",NA(),Y7)</f>
        <v>78.88</v>
      </c>
      <c r="Z6" s="36">
        <f t="shared" si="4"/>
        <v>77.22</v>
      </c>
      <c r="AA6" s="36">
        <f t="shared" si="4"/>
        <v>69.62</v>
      </c>
      <c r="AB6" s="36">
        <f t="shared" si="4"/>
        <v>70.95</v>
      </c>
      <c r="AC6" s="36">
        <f t="shared" si="4"/>
        <v>75.09</v>
      </c>
      <c r="AD6" s="36">
        <f t="shared" si="4"/>
        <v>75.34</v>
      </c>
      <c r="AE6" s="36">
        <f t="shared" si="4"/>
        <v>76.650000000000006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3110.19</v>
      </c>
      <c r="BF6" s="36">
        <f t="shared" ref="BF6:BN6" si="7">IF(BF7="",NA(),BF7)</f>
        <v>3584.93</v>
      </c>
      <c r="BG6" s="36">
        <f t="shared" si="7"/>
        <v>3644.15</v>
      </c>
      <c r="BH6" s="36">
        <f t="shared" si="7"/>
        <v>5266.68</v>
      </c>
      <c r="BI6" s="36">
        <f t="shared" si="7"/>
        <v>5389.94</v>
      </c>
      <c r="BJ6" s="36">
        <f t="shared" si="7"/>
        <v>1228.58</v>
      </c>
      <c r="BK6" s="36">
        <f t="shared" si="7"/>
        <v>1280.18</v>
      </c>
      <c r="BL6" s="36">
        <f t="shared" si="7"/>
        <v>1346.23</v>
      </c>
      <c r="BM6" s="36">
        <f t="shared" si="7"/>
        <v>1302.33</v>
      </c>
      <c r="BN6" s="36">
        <f t="shared" si="7"/>
        <v>1274.21</v>
      </c>
      <c r="BO6" s="35" t="str">
        <f>IF(BO7="","",IF(BO7="-","【-】","【"&amp;SUBSTITUTE(TEXT(BO7,"#,##0.00"),"-","△")&amp;"】"))</f>
        <v>【1,074.14】</v>
      </c>
      <c r="BP6" s="36">
        <f>IF(BP7="",NA(),BP7)</f>
        <v>21.89</v>
      </c>
      <c r="BQ6" s="36">
        <f t="shared" ref="BQ6:BY6" si="8">IF(BQ7="",NA(),BQ7)</f>
        <v>19.39</v>
      </c>
      <c r="BR6" s="36">
        <f t="shared" si="8"/>
        <v>19.989999999999998</v>
      </c>
      <c r="BS6" s="36">
        <f t="shared" si="8"/>
        <v>12.22</v>
      </c>
      <c r="BT6" s="36">
        <f t="shared" si="8"/>
        <v>11.9</v>
      </c>
      <c r="BU6" s="36">
        <f t="shared" si="8"/>
        <v>53.81</v>
      </c>
      <c r="BV6" s="36">
        <f t="shared" si="8"/>
        <v>53.62</v>
      </c>
      <c r="BW6" s="36">
        <f t="shared" si="8"/>
        <v>53.41</v>
      </c>
      <c r="BX6" s="36">
        <f t="shared" si="8"/>
        <v>40.89</v>
      </c>
      <c r="BY6" s="36">
        <f t="shared" si="8"/>
        <v>41.25</v>
      </c>
      <c r="BZ6" s="35" t="str">
        <f>IF(BZ7="","",IF(BZ7="-","【-】","【"&amp;SUBSTITUTE(TEXT(BZ7,"#,##0.00"),"-","△")&amp;"】"))</f>
        <v>【54.36】</v>
      </c>
      <c r="CA6" s="36">
        <f>IF(CA7="",NA(),CA7)</f>
        <v>614.34</v>
      </c>
      <c r="CB6" s="36">
        <f t="shared" ref="CB6:CJ6" si="9">IF(CB7="",NA(),CB7)</f>
        <v>706.13</v>
      </c>
      <c r="CC6" s="36">
        <f t="shared" si="9"/>
        <v>683.5</v>
      </c>
      <c r="CD6" s="36">
        <f t="shared" si="9"/>
        <v>1145.8499999999999</v>
      </c>
      <c r="CE6" s="36">
        <f t="shared" si="9"/>
        <v>1202.3</v>
      </c>
      <c r="CF6" s="36">
        <f t="shared" si="9"/>
        <v>284.64999999999998</v>
      </c>
      <c r="CG6" s="36">
        <f t="shared" si="9"/>
        <v>287.7</v>
      </c>
      <c r="CH6" s="36">
        <f t="shared" si="9"/>
        <v>277.39999999999998</v>
      </c>
      <c r="CI6" s="36">
        <f t="shared" si="9"/>
        <v>383.2</v>
      </c>
      <c r="CJ6" s="36">
        <f t="shared" si="9"/>
        <v>383.25</v>
      </c>
      <c r="CK6" s="35" t="str">
        <f>IF(CK7="","",IF(CK7="-","【-】","【"&amp;SUBSTITUTE(TEXT(CK7,"#,##0.00"),"-","△")&amp;"】"))</f>
        <v>【296.40】</v>
      </c>
      <c r="CL6" s="36">
        <f>IF(CL7="",NA(),CL7)</f>
        <v>50.79</v>
      </c>
      <c r="CM6" s="36">
        <f t="shared" ref="CM6:CU6" si="10">IF(CM7="",NA(),CM7)</f>
        <v>58.97</v>
      </c>
      <c r="CN6" s="36">
        <f t="shared" si="10"/>
        <v>56.78</v>
      </c>
      <c r="CO6" s="36">
        <f t="shared" si="10"/>
        <v>68.11</v>
      </c>
      <c r="CP6" s="36">
        <f t="shared" si="10"/>
        <v>60.42</v>
      </c>
      <c r="CQ6" s="36">
        <f t="shared" si="10"/>
        <v>58.96</v>
      </c>
      <c r="CR6" s="36">
        <f t="shared" si="10"/>
        <v>58.1</v>
      </c>
      <c r="CS6" s="36">
        <f t="shared" si="10"/>
        <v>56.19</v>
      </c>
      <c r="CT6" s="36">
        <f t="shared" si="10"/>
        <v>47.95</v>
      </c>
      <c r="CU6" s="36">
        <f t="shared" si="10"/>
        <v>48.26</v>
      </c>
      <c r="CV6" s="35" t="str">
        <f>IF(CV7="","",IF(CV7="-","【-】","【"&amp;SUBSTITUTE(TEXT(CV7,"#,##0.00"),"-","△")&amp;"】"))</f>
        <v>【55.95】</v>
      </c>
      <c r="CW6" s="36">
        <f>IF(CW7="",NA(),CW7)</f>
        <v>79.31</v>
      </c>
      <c r="CX6" s="36">
        <f t="shared" ref="CX6:DF6" si="11">IF(CX7="",NA(),CX7)</f>
        <v>63.58</v>
      </c>
      <c r="CY6" s="36">
        <f t="shared" si="11"/>
        <v>67.459999999999994</v>
      </c>
      <c r="CZ6" s="36">
        <f t="shared" si="11"/>
        <v>62.42</v>
      </c>
      <c r="DA6" s="36">
        <f t="shared" si="11"/>
        <v>64.05</v>
      </c>
      <c r="DB6" s="36">
        <f t="shared" si="11"/>
        <v>76.58</v>
      </c>
      <c r="DC6" s="36">
        <f t="shared" si="11"/>
        <v>76.69</v>
      </c>
      <c r="DD6" s="36">
        <f t="shared" si="11"/>
        <v>77.180000000000007</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1.1200000000000001</v>
      </c>
      <c r="EE6" s="36">
        <f t="shared" ref="EE6:EM6" si="14">IF(EE7="",NA(),EE7)</f>
        <v>2.6</v>
      </c>
      <c r="EF6" s="36">
        <f t="shared" si="14"/>
        <v>3.14</v>
      </c>
      <c r="EG6" s="35">
        <f t="shared" si="14"/>
        <v>0</v>
      </c>
      <c r="EH6" s="36">
        <f t="shared" si="14"/>
        <v>2.29</v>
      </c>
      <c r="EI6" s="36">
        <f t="shared" si="14"/>
        <v>0.98</v>
      </c>
      <c r="EJ6" s="36">
        <f t="shared" si="14"/>
        <v>0.76</v>
      </c>
      <c r="EK6" s="36">
        <f t="shared" si="14"/>
        <v>0.8</v>
      </c>
      <c r="EL6" s="36">
        <f t="shared" si="14"/>
        <v>0.56999999999999995</v>
      </c>
      <c r="EM6" s="36">
        <f t="shared" si="14"/>
        <v>0.62</v>
      </c>
      <c r="EN6" s="35" t="str">
        <f>IF(EN7="","",IF(EN7="-","【-】","【"&amp;SUBSTITUTE(TEXT(EN7,"#,##0.00"),"-","△")&amp;"】"))</f>
        <v>【0.54】</v>
      </c>
    </row>
    <row r="7" spans="1:144" s="37" customFormat="1" x14ac:dyDescent="0.15">
      <c r="A7" s="29"/>
      <c r="B7" s="38">
        <v>2018</v>
      </c>
      <c r="C7" s="38">
        <v>221007</v>
      </c>
      <c r="D7" s="38">
        <v>47</v>
      </c>
      <c r="E7" s="38">
        <v>1</v>
      </c>
      <c r="F7" s="38">
        <v>0</v>
      </c>
      <c r="G7" s="38">
        <v>0</v>
      </c>
      <c r="H7" s="38" t="s">
        <v>96</v>
      </c>
      <c r="I7" s="38" t="s">
        <v>97</v>
      </c>
      <c r="J7" s="38" t="s">
        <v>98</v>
      </c>
      <c r="K7" s="38" t="s">
        <v>99</v>
      </c>
      <c r="L7" s="38" t="s">
        <v>100</v>
      </c>
      <c r="M7" s="38" t="s">
        <v>101</v>
      </c>
      <c r="N7" s="39" t="s">
        <v>102</v>
      </c>
      <c r="O7" s="39" t="s">
        <v>103</v>
      </c>
      <c r="P7" s="39">
        <v>0.15</v>
      </c>
      <c r="Q7" s="39">
        <v>2110</v>
      </c>
      <c r="R7" s="39">
        <v>702395</v>
      </c>
      <c r="S7" s="39">
        <v>1411.83</v>
      </c>
      <c r="T7" s="39">
        <v>497.51</v>
      </c>
      <c r="U7" s="39">
        <v>1072</v>
      </c>
      <c r="V7" s="39">
        <v>4.5</v>
      </c>
      <c r="W7" s="39">
        <v>238.22</v>
      </c>
      <c r="X7" s="39">
        <v>73.2</v>
      </c>
      <c r="Y7" s="39">
        <v>78.88</v>
      </c>
      <c r="Z7" s="39">
        <v>77.22</v>
      </c>
      <c r="AA7" s="39">
        <v>69.62</v>
      </c>
      <c r="AB7" s="39">
        <v>70.95</v>
      </c>
      <c r="AC7" s="39">
        <v>75.09</v>
      </c>
      <c r="AD7" s="39">
        <v>75.34</v>
      </c>
      <c r="AE7" s="39">
        <v>76.650000000000006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3110.19</v>
      </c>
      <c r="BF7" s="39">
        <v>3584.93</v>
      </c>
      <c r="BG7" s="39">
        <v>3644.15</v>
      </c>
      <c r="BH7" s="39">
        <v>5266.68</v>
      </c>
      <c r="BI7" s="39">
        <v>5389.94</v>
      </c>
      <c r="BJ7" s="39">
        <v>1228.58</v>
      </c>
      <c r="BK7" s="39">
        <v>1280.18</v>
      </c>
      <c r="BL7" s="39">
        <v>1346.23</v>
      </c>
      <c r="BM7" s="39">
        <v>1302.33</v>
      </c>
      <c r="BN7" s="39">
        <v>1274.21</v>
      </c>
      <c r="BO7" s="39">
        <v>1074.1400000000001</v>
      </c>
      <c r="BP7" s="39">
        <v>21.89</v>
      </c>
      <c r="BQ7" s="39">
        <v>19.39</v>
      </c>
      <c r="BR7" s="39">
        <v>19.989999999999998</v>
      </c>
      <c r="BS7" s="39">
        <v>12.22</v>
      </c>
      <c r="BT7" s="39">
        <v>11.9</v>
      </c>
      <c r="BU7" s="39">
        <v>53.81</v>
      </c>
      <c r="BV7" s="39">
        <v>53.62</v>
      </c>
      <c r="BW7" s="39">
        <v>53.41</v>
      </c>
      <c r="BX7" s="39">
        <v>40.89</v>
      </c>
      <c r="BY7" s="39">
        <v>41.25</v>
      </c>
      <c r="BZ7" s="39">
        <v>54.36</v>
      </c>
      <c r="CA7" s="39">
        <v>614.34</v>
      </c>
      <c r="CB7" s="39">
        <v>706.13</v>
      </c>
      <c r="CC7" s="39">
        <v>683.5</v>
      </c>
      <c r="CD7" s="39">
        <v>1145.8499999999999</v>
      </c>
      <c r="CE7" s="39">
        <v>1202.3</v>
      </c>
      <c r="CF7" s="39">
        <v>284.64999999999998</v>
      </c>
      <c r="CG7" s="39">
        <v>287.7</v>
      </c>
      <c r="CH7" s="39">
        <v>277.39999999999998</v>
      </c>
      <c r="CI7" s="39">
        <v>383.2</v>
      </c>
      <c r="CJ7" s="39">
        <v>383.25</v>
      </c>
      <c r="CK7" s="39">
        <v>296.39999999999998</v>
      </c>
      <c r="CL7" s="39">
        <v>50.79</v>
      </c>
      <c r="CM7" s="39">
        <v>58.97</v>
      </c>
      <c r="CN7" s="39">
        <v>56.78</v>
      </c>
      <c r="CO7" s="39">
        <v>68.11</v>
      </c>
      <c r="CP7" s="39">
        <v>60.42</v>
      </c>
      <c r="CQ7" s="39">
        <v>58.96</v>
      </c>
      <c r="CR7" s="39">
        <v>58.1</v>
      </c>
      <c r="CS7" s="39">
        <v>56.19</v>
      </c>
      <c r="CT7" s="39">
        <v>47.95</v>
      </c>
      <c r="CU7" s="39">
        <v>48.26</v>
      </c>
      <c r="CV7" s="39">
        <v>55.95</v>
      </c>
      <c r="CW7" s="39">
        <v>79.31</v>
      </c>
      <c r="CX7" s="39">
        <v>63.58</v>
      </c>
      <c r="CY7" s="39">
        <v>67.459999999999994</v>
      </c>
      <c r="CZ7" s="39">
        <v>62.42</v>
      </c>
      <c r="DA7" s="39">
        <v>64.05</v>
      </c>
      <c r="DB7" s="39">
        <v>76.58</v>
      </c>
      <c r="DC7" s="39">
        <v>76.69</v>
      </c>
      <c r="DD7" s="39">
        <v>77.180000000000007</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1.1200000000000001</v>
      </c>
      <c r="EE7" s="39">
        <v>2.6</v>
      </c>
      <c r="EF7" s="39">
        <v>3.14</v>
      </c>
      <c r="EG7" s="39">
        <v>0</v>
      </c>
      <c r="EH7" s="39">
        <v>2.29</v>
      </c>
      <c r="EI7" s="39">
        <v>0.98</v>
      </c>
      <c r="EJ7" s="39">
        <v>0.76</v>
      </c>
      <c r="EK7" s="39">
        <v>0.8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2020-01-24T04:48:13Z</cp:lastPrinted>
  <dcterms:created xsi:type="dcterms:W3CDTF">2019-12-05T04:37:53Z</dcterms:created>
  <dcterms:modified xsi:type="dcterms:W3CDTF">2020-01-24T04:53:03Z</dcterms:modified>
  <cp:category/>
</cp:coreProperties>
</file>