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pH9xfPZWQIFzYiXQIhJj9uoC0D9IwWJp2fr74OoDGag1EjttciQ5G8/oezZw//JPyhiWiy5KLno4N/OmyJaJyA==" workbookSaltValue="2QrfXUb15kqEB2GucChvcw==" workbookSpinCount="100000" lockStructure="1"/>
  <bookViews>
    <workbookView xWindow="0" yWindow="15" windowWidth="15360" windowHeight="7620"/>
  </bookViews>
  <sheets>
    <sheet name="法非適用_駐車場整備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BZ76" i="4"/>
  <c r="MA51" i="4"/>
  <c r="IT76" i="4"/>
  <c r="CS51" i="4"/>
  <c r="HJ30" i="4"/>
  <c r="CS30" i="4"/>
  <c r="C11" i="5"/>
  <c r="D11" i="5"/>
  <c r="E11" i="5"/>
  <c r="B11" i="5"/>
  <c r="BK76" i="4" l="1"/>
  <c r="LH51" i="4"/>
  <c r="IE76" i="4"/>
  <c r="BZ30" i="4"/>
  <c r="LT76" i="4"/>
  <c r="GQ51" i="4"/>
  <c r="LH30" i="4"/>
  <c r="GQ30" i="4"/>
  <c r="BZ51" i="4"/>
  <c r="HA76" i="4"/>
  <c r="AN51" i="4"/>
  <c r="FE30" i="4"/>
  <c r="AN30" i="4"/>
  <c r="AG76" i="4"/>
  <c r="JV51" i="4"/>
  <c r="KP76" i="4"/>
  <c r="JV30" i="4"/>
  <c r="FE51" i="4"/>
  <c r="BG30" i="4"/>
  <c r="FX51" i="4"/>
  <c r="KO30" i="4"/>
  <c r="AV76" i="4"/>
  <c r="KO51" i="4"/>
  <c r="LE76" i="4"/>
  <c r="BG51" i="4"/>
  <c r="HP76" i="4"/>
  <c r="FX30" i="4"/>
  <c r="JC51" i="4"/>
  <c r="KA76" i="4"/>
  <c r="EL51" i="4"/>
  <c r="JC30" i="4"/>
  <c r="U30" i="4"/>
  <c r="GL76" i="4"/>
  <c r="U51" i="4"/>
  <c r="EL30" i="4"/>
  <c r="R76" i="4"/>
</calcChain>
</file>

<file path=xl/sharedStrings.xml><?xml version="1.0" encoding="utf-8"?>
<sst xmlns="http://schemas.openxmlformats.org/spreadsheetml/2006/main" count="278" uniqueCount="134">
  <si>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</si>
  <si>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</si>
  <si>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</si>
  <si>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</si>
  <si>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</si>
  <si>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</si>
  <si>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</si>
  <si>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</si>
  <si>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</si>
  <si>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</si>
  <si>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</si>
  <si>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</si>
  <si>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</si>
  <si>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</si>
  <si>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</si>
  <si>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</si>
  <si>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</si>
  <si>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</si>
  <si>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</si>
  <si>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</si>
  <si>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</si>
  <si>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</si>
  <si>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平成30年度全国平均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</si>
  <si>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</si>
  <si>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</si>
  <si>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</si>
  <si>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</si>
  <si>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</si>
  <si>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</si>
  <si>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</si>
  <si>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</si>
  <si>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</si>
  <si>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</si>
  <si>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</si>
  <si>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</si>
  <si>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</si>
  <si>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</si>
  <si>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</si>
  <si>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</si>
  <si>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</si>
  <si>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</si>
  <si>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</si>
  <si>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</si>
  <si>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</si>
  <si>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</si>
  <si>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</si>
  <si>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</si>
  <si>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</si>
  <si>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</si>
  <si>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</si>
  <si>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</si>
  <si>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</si>
  <si>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</si>
  <si>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</si>
  <si>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</si>
  <si>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</si>
  <si>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</si>
  <si>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</si>
  <si>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</si>
  <si>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</si>
  <si>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</si>
  <si>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</si>
  <si>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</si>
  <si>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</si>
  <si>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</si>
  <si>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</si>
  <si>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</si>
  <si>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</si>
  <si>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</si>
  <si>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</si>
  <si>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</si>
  <si>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</si>
  <si>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</si>
  <si>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</si>
  <si>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</si>
  <si>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</si>
  <si>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</si>
  <si>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</si>
  <si>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</si>
  <si>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</si>
  <si>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</si>
  <si>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</si>
  <si>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</si>
  <si>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</si>
  <si>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</si>
  <si>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</si>
  <si>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</si>
  <si>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</si>
  <si>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</si>
  <si>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</si>
  <si>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</si>
  <si>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</si>
  <si>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</si>
  <si>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</si>
  <si>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</si>
  <si>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</si>
  <si>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</si>
  <si>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</si>
  <si>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</si>
  <si>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</si>
  <si>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</si>
  <si>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当該値(N-1)</t>
    <phoneticPr fontId="5"/>
  </si>
  <si>
    <t>当該値(N-3)</t>
    <phoneticPr fontId="5"/>
  </si>
  <si>
    <t>当該値(N-2)</t>
    <phoneticPr fontId="5"/>
  </si>
  <si>
    <t>当該値(N)</t>
    <phoneticPr fontId="5"/>
  </si>
  <si>
    <t>当該値(N-3)</t>
    <phoneticPr fontId="5"/>
  </si>
  <si>
    <t>当該値(N-2)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</si>
  <si>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</si>
  <si>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</si>
  <si>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</si>
  <si>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</si>
  <si>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</si>
  <si>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静岡県　浜松市</t>
  </si>
  <si>
    <t>新川南駐車場</t>
  </si>
  <si>
    <t>法非適用</t>
  </si>
  <si>
    <t>駐車場整備事業</t>
  </si>
  <si>
    <t>-</t>
  </si>
  <si>
    <t>Ａ３Ｂ１</t>
  </si>
  <si>
    <t>非設置</t>
  </si>
  <si>
    <t>該当数値なし</t>
  </si>
  <si>
    <t>届出駐車場</t>
  </si>
  <si>
    <t>広場式</t>
  </si>
  <si>
    <t>駅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</si>
  <si>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</si>
  <si>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</si>
  <si>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</si>
  <si>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</si>
  <si>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</si>
  <si>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</si>
  <si>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</si>
  <si>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本駐車場は収容台数82台の比較的小規模な無人の平面駐車場である。そのため、事業規模が小さく、小額の修繕工事であっても経営指標への影響が大きいため、年度間で指標に増減が生じているものの、一貫して他会計補助金を要しておらず独立採算制を保っており、概ね順調に運営されているものと考える。</t>
    <rPh sb="13" eb="16">
      <t>ヒカクテキ</t>
    </rPh>
    <phoneticPr fontId="5"/>
  </si>
  <si>
    <t>　本駐車場は、河川上に位置する平面駐車場であるため⑦敷地の地価はない。また、企業債もない</t>
    <phoneticPr fontId="5"/>
  </si>
  <si>
    <t>　本駐車場は無人の平面駐車場であるため周辺のコインパーキング等の駐車場の影響を受け、⑪稼働率は全国平均異を下回る状況である。</t>
    <rPh sb="47" eb="49">
      <t>ゼンコク</t>
    </rPh>
    <rPh sb="49" eb="51">
      <t>ヘイキン</t>
    </rPh>
    <rPh sb="51" eb="52">
      <t>イ</t>
    </rPh>
    <rPh sb="53" eb="55">
      <t>シタマワ</t>
    </rPh>
    <rPh sb="56" eb="58">
      <t>ジョウキョウ</t>
    </rPh>
    <phoneticPr fontId="5"/>
  </si>
  <si>
    <t>　本駐車場は無人の平面駐車場であり、多額の管理費用を要しないため、経営上は良好な状況であるが、他の市営駐車場と併せて周辺の駐車場の需給バランスを調査し、公の駐車場としての必要性・あり方について検討し、今後の方針を決定する。</t>
    <rPh sb="1" eb="2">
      <t>ホン</t>
    </rPh>
    <rPh sb="2" eb="5">
      <t>チュウシャジョウ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</si>
</sst>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653.20000000000005</c:v>
                </c:pt>
                <c:pt idx="1">
                  <c:v>1099.5999999999999</c:v>
                </c:pt>
                <c:pt idx="2">
                  <c:v>439.7</c:v>
                </c:pt>
                <c:pt idx="3">
                  <c:v>374</c:v>
                </c:pt>
                <c:pt idx="4">
                  <c:v>399.7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6F2-433F-9BD2-B3ADD7F1E9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276544"/>
        <c:axId val="1692784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385.5</c:v>
                </c:pt>
                <c:pt idx="1">
                  <c:v>419.4</c:v>
                </c:pt>
                <c:pt idx="2">
                  <c:v>371</c:v>
                </c:pt>
                <c:pt idx="3">
                  <c:v>509.2</c:v>
                </c:pt>
                <c:pt idx="4">
                  <c:v>449.1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6F2-433F-9BD2-B3ADD7F1E9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276544"/>
        <c:axId val="169278464"/>
      </c:lineChart>
      <c:dateAx>
        <c:axId val="1692765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9278464"/>
        <c:crosses val="autoZero"/>
        <c:auto val="1"/>
        <c:lblOffset val="100"/>
        <c:baseTimeUnit val="years"/>
      </c:dateAx>
      <c:valAx>
        <c:axId val="1692784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692765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EEF-4E94-AB94-8915C1E484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041408"/>
        <c:axId val="1790433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78.400000000000006</c:v>
                </c:pt>
                <c:pt idx="1">
                  <c:v>70.5</c:v>
                </c:pt>
                <c:pt idx="2">
                  <c:v>59.2</c:v>
                </c:pt>
                <c:pt idx="3">
                  <c:v>62.4</c:v>
                </c:pt>
                <c:pt idx="4">
                  <c:v>82.7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EEF-4E94-AB94-8915C1E484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041408"/>
        <c:axId val="179043328"/>
      </c:lineChart>
      <c:dateAx>
        <c:axId val="1790414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9043328"/>
        <c:crosses val="autoZero"/>
        <c:auto val="1"/>
        <c:lblOffset val="100"/>
        <c:baseTimeUnit val="years"/>
      </c:dateAx>
      <c:valAx>
        <c:axId val="1790433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790414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A78-4349-91F5-91E4256D7A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098368"/>
        <c:axId val="179100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A78-4349-91F5-91E4256D7A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098368"/>
        <c:axId val="179100288"/>
      </c:lineChart>
      <c:dateAx>
        <c:axId val="1790983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9100288"/>
        <c:crosses val="autoZero"/>
        <c:auto val="1"/>
        <c:lblOffset val="100"/>
        <c:baseTimeUnit val="years"/>
      </c:dateAx>
      <c:valAx>
        <c:axId val="1791002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790983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A69-4852-9EF6-4F97CBC972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138944"/>
        <c:axId val="179140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A69-4852-9EF6-4F97CBC972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138944"/>
        <c:axId val="179140864"/>
      </c:lineChart>
      <c:dateAx>
        <c:axId val="1791389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9140864"/>
        <c:crosses val="autoZero"/>
        <c:auto val="1"/>
        <c:lblOffset val="100"/>
        <c:baseTimeUnit val="years"/>
      </c:dateAx>
      <c:valAx>
        <c:axId val="179140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791389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AC-4E92-A913-000F85CB4E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183616"/>
        <c:axId val="179185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3.5</c:v>
                </c:pt>
                <c:pt idx="1">
                  <c:v>3.2</c:v>
                </c:pt>
                <c:pt idx="2">
                  <c:v>2.9</c:v>
                </c:pt>
                <c:pt idx="3">
                  <c:v>6</c:v>
                </c:pt>
                <c:pt idx="4">
                  <c:v>3.8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EAC-4E92-A913-000F85CB4E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183616"/>
        <c:axId val="179185536"/>
      </c:lineChart>
      <c:dateAx>
        <c:axId val="1791836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9185536"/>
        <c:crosses val="autoZero"/>
        <c:auto val="1"/>
        <c:lblOffset val="100"/>
        <c:baseTimeUnit val="years"/>
      </c:dateAx>
      <c:valAx>
        <c:axId val="179185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791836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D06-494F-AD5E-0501E98031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219840"/>
        <c:axId val="179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23</c:v>
                </c:pt>
                <c:pt idx="1">
                  <c:v>22</c:v>
                </c:pt>
                <c:pt idx="2">
                  <c:v>16</c:v>
                </c:pt>
                <c:pt idx="3">
                  <c:v>21</c:v>
                </c:pt>
                <c:pt idx="4">
                  <c:v>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D06-494F-AD5E-0501E98031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219840"/>
        <c:axId val="179242496"/>
      </c:lineChart>
      <c:dateAx>
        <c:axId val="1792198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9242496"/>
        <c:crosses val="autoZero"/>
        <c:auto val="1"/>
        <c:lblOffset val="100"/>
        <c:baseTimeUnit val="years"/>
      </c:dateAx>
      <c:valAx>
        <c:axId val="179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792198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164.6</c:v>
                </c:pt>
                <c:pt idx="1">
                  <c:v>143.9</c:v>
                </c:pt>
                <c:pt idx="2">
                  <c:v>179.3</c:v>
                </c:pt>
                <c:pt idx="3">
                  <c:v>173.2</c:v>
                </c:pt>
                <c:pt idx="4">
                  <c:v>192.7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F9F-4009-9A8D-33AFD64971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301376"/>
        <c:axId val="179307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252.8</c:v>
                </c:pt>
                <c:pt idx="1">
                  <c:v>269</c:v>
                </c:pt>
                <c:pt idx="2">
                  <c:v>276.60000000000002</c:v>
                </c:pt>
                <c:pt idx="3">
                  <c:v>274.8</c:v>
                </c:pt>
                <c:pt idx="4">
                  <c:v>277.2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F9F-4009-9A8D-33AFD64971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301376"/>
        <c:axId val="179307648"/>
      </c:lineChart>
      <c:dateAx>
        <c:axId val="1793013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9307648"/>
        <c:crosses val="autoZero"/>
        <c:auto val="1"/>
        <c:lblOffset val="100"/>
        <c:baseTimeUnit val="years"/>
      </c:dateAx>
      <c:valAx>
        <c:axId val="179307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793013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84.7</c:v>
                </c:pt>
                <c:pt idx="1">
                  <c:v>90.9</c:v>
                </c:pt>
                <c:pt idx="2">
                  <c:v>77.3</c:v>
                </c:pt>
                <c:pt idx="3">
                  <c:v>274</c:v>
                </c:pt>
                <c:pt idx="4">
                  <c:v>299.7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122-49B9-8BF4-BF67E8BC86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333760"/>
        <c:axId val="179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40.700000000000003</c:v>
                </c:pt>
                <c:pt idx="1">
                  <c:v>38.200000000000003</c:v>
                </c:pt>
                <c:pt idx="2">
                  <c:v>34.6</c:v>
                </c:pt>
                <c:pt idx="3">
                  <c:v>37.6</c:v>
                </c:pt>
                <c:pt idx="4">
                  <c:v>33.200000000000003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122-49B9-8BF4-BF67E8BC86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333760"/>
        <c:axId val="179340032"/>
      </c:lineChart>
      <c:dateAx>
        <c:axId val="1793337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9340032"/>
        <c:crosses val="autoZero"/>
        <c:auto val="1"/>
        <c:lblOffset val="100"/>
        <c:baseTimeUnit val="years"/>
      </c:dateAx>
      <c:valAx>
        <c:axId val="179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793337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16849</c:v>
                </c:pt>
                <c:pt idx="1">
                  <c:v>18349</c:v>
                </c:pt>
                <c:pt idx="2">
                  <c:v>17346</c:v>
                </c:pt>
                <c:pt idx="3">
                  <c:v>17896</c:v>
                </c:pt>
                <c:pt idx="4">
                  <c:v>19797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3D6-4BF2-AD8A-1F264F9519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509120"/>
        <c:axId val="1795153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7496</c:v>
                </c:pt>
                <c:pt idx="1">
                  <c:v>6967</c:v>
                </c:pt>
                <c:pt idx="2">
                  <c:v>7138</c:v>
                </c:pt>
                <c:pt idx="3">
                  <c:v>8131</c:v>
                </c:pt>
                <c:pt idx="4">
                  <c:v>8024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3D6-4BF2-AD8A-1F264F9519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509120"/>
        <c:axId val="179515392"/>
      </c:lineChart>
      <c:dateAx>
        <c:axId val="1795091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9515392"/>
        <c:crosses val="autoZero"/>
        <c:auto val="1"/>
        <c:lblOffset val="100"/>
        <c:baseTimeUnit val="years"/>
      </c:dateAx>
      <c:valAx>
        <c:axId val="1795153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7950912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xmlns="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xmlns="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xmlns="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xmlns="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xmlns="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xmlns="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xmlns="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xmlns="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【16,102】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【297.1】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【199.3】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GF3" zoomScaleNormal="100" zoomScaleSheetLayoutView="70" workbookViewId="0">
      <selection activeCell="ND66" sqref="ND66:NR82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 x14ac:dyDescent="0.15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 x14ac:dyDescent="0.15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8" t="str">
        <f>データ!H6&amp;"　"&amp;データ!I6</f>
        <v>静岡県浜松市　新川南駐車場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1" t="s">
        <v>1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3"/>
      <c r="AQ7" s="131" t="s">
        <v>2</v>
      </c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3"/>
      <c r="CF7" s="131" t="s">
        <v>3</v>
      </c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3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4" t="s">
        <v>5</v>
      </c>
      <c r="FK7" s="134"/>
      <c r="FL7" s="134"/>
      <c r="FM7" s="134"/>
      <c r="FN7" s="134"/>
      <c r="FO7" s="134"/>
      <c r="FP7" s="134"/>
      <c r="FQ7" s="134"/>
      <c r="FR7" s="134"/>
      <c r="FS7" s="134"/>
      <c r="FT7" s="134"/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4"/>
      <c r="GL7" s="134"/>
      <c r="GM7" s="134"/>
      <c r="GN7" s="134"/>
      <c r="GO7" s="134"/>
      <c r="GP7" s="134"/>
      <c r="GQ7" s="134"/>
      <c r="GR7" s="134"/>
      <c r="GS7" s="134"/>
      <c r="GT7" s="134"/>
      <c r="GU7" s="134"/>
      <c r="GV7" s="134"/>
      <c r="GW7" s="134"/>
      <c r="GX7" s="13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4" t="s">
        <v>6</v>
      </c>
      <c r="HY7" s="134"/>
      <c r="HZ7" s="134"/>
      <c r="IA7" s="134"/>
      <c r="IB7" s="134"/>
      <c r="IC7" s="134"/>
      <c r="ID7" s="134"/>
      <c r="IE7" s="134"/>
      <c r="IF7" s="134"/>
      <c r="IG7" s="134"/>
      <c r="IH7" s="134"/>
      <c r="II7" s="134"/>
      <c r="IJ7" s="134"/>
      <c r="IK7" s="134"/>
      <c r="IL7" s="134"/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4"/>
      <c r="JD7" s="134"/>
      <c r="JE7" s="134"/>
      <c r="JF7" s="134"/>
      <c r="JG7" s="134"/>
      <c r="JH7" s="134"/>
      <c r="JI7" s="134"/>
      <c r="JJ7" s="134"/>
      <c r="JK7" s="134"/>
      <c r="JL7" s="134"/>
      <c r="JM7" s="134"/>
      <c r="JN7" s="134"/>
      <c r="JO7" s="134"/>
      <c r="JP7" s="134"/>
      <c r="JQ7" s="134" t="s">
        <v>7</v>
      </c>
      <c r="JR7" s="134"/>
      <c r="JS7" s="134"/>
      <c r="JT7" s="134"/>
      <c r="JU7" s="134"/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4"/>
      <c r="KM7" s="134"/>
      <c r="KN7" s="134"/>
      <c r="KO7" s="134"/>
      <c r="KP7" s="134"/>
      <c r="KQ7" s="134"/>
      <c r="KR7" s="134"/>
      <c r="KS7" s="134"/>
      <c r="KT7" s="134"/>
      <c r="KU7" s="134"/>
      <c r="KV7" s="134"/>
      <c r="KW7" s="134"/>
      <c r="KX7" s="134"/>
      <c r="KY7" s="134"/>
      <c r="KZ7" s="134"/>
      <c r="LA7" s="134"/>
      <c r="LB7" s="134"/>
      <c r="LC7" s="134"/>
      <c r="LD7" s="134"/>
      <c r="LE7" s="134"/>
      <c r="LF7" s="134"/>
      <c r="LG7" s="134"/>
      <c r="LH7" s="134"/>
      <c r="LI7" s="134"/>
      <c r="LJ7" s="134" t="s">
        <v>8</v>
      </c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4"/>
      <c r="LV7" s="134"/>
      <c r="LW7" s="134"/>
      <c r="LX7" s="134"/>
      <c r="LY7" s="134"/>
      <c r="LZ7" s="134"/>
      <c r="MA7" s="134"/>
      <c r="MB7" s="134"/>
      <c r="MC7" s="134"/>
      <c r="MD7" s="134"/>
      <c r="ME7" s="134"/>
      <c r="MF7" s="134"/>
      <c r="MG7" s="134"/>
      <c r="MH7" s="134"/>
      <c r="MI7" s="134"/>
      <c r="MJ7" s="134"/>
      <c r="MK7" s="134"/>
      <c r="ML7" s="134"/>
      <c r="MM7" s="134"/>
      <c r="MN7" s="134"/>
      <c r="MO7" s="134"/>
      <c r="MP7" s="134"/>
      <c r="MQ7" s="134"/>
      <c r="MR7" s="134"/>
      <c r="MS7" s="134"/>
      <c r="MT7" s="134"/>
      <c r="MU7" s="134"/>
      <c r="MV7" s="134"/>
      <c r="MW7" s="134"/>
      <c r="MX7" s="134"/>
      <c r="MY7" s="134"/>
      <c r="MZ7" s="134"/>
      <c r="NA7" s="134"/>
      <c r="NB7" s="134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0" t="str">
        <f>データ!J7</f>
        <v>法非適用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2"/>
      <c r="AQ8" s="120" t="str">
        <f>データ!K7</f>
        <v>駐車場整備事業</v>
      </c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2"/>
      <c r="CF8" s="120" t="str">
        <f>データ!L7</f>
        <v>-</v>
      </c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2"/>
      <c r="DU8" s="124" t="str">
        <f>データ!M7</f>
        <v>Ａ３Ｂ１</v>
      </c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24" t="str">
        <f>データ!N7</f>
        <v>非設置</v>
      </c>
      <c r="FK8" s="124"/>
      <c r="FL8" s="124"/>
      <c r="FM8" s="124"/>
      <c r="FN8" s="124"/>
      <c r="FO8" s="124"/>
      <c r="FP8" s="124"/>
      <c r="FQ8" s="124"/>
      <c r="FR8" s="124"/>
      <c r="FS8" s="124"/>
      <c r="FT8" s="124"/>
      <c r="FU8" s="124"/>
      <c r="FV8" s="124"/>
      <c r="FW8" s="124"/>
      <c r="FX8" s="124"/>
      <c r="FY8" s="124"/>
      <c r="FZ8" s="124"/>
      <c r="GA8" s="124"/>
      <c r="GB8" s="124"/>
      <c r="GC8" s="124"/>
      <c r="GD8" s="124"/>
      <c r="GE8" s="124"/>
      <c r="GF8" s="124"/>
      <c r="GG8" s="124"/>
      <c r="GH8" s="124"/>
      <c r="GI8" s="124"/>
      <c r="GJ8" s="124"/>
      <c r="GK8" s="124"/>
      <c r="GL8" s="124"/>
      <c r="GM8" s="124"/>
      <c r="GN8" s="124"/>
      <c r="GO8" s="124"/>
      <c r="GP8" s="124"/>
      <c r="GQ8" s="124"/>
      <c r="GR8" s="124"/>
      <c r="GS8" s="124"/>
      <c r="GT8" s="124"/>
      <c r="GU8" s="124"/>
      <c r="GV8" s="124"/>
      <c r="GW8" s="124"/>
      <c r="GX8" s="12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4" t="str">
        <f>データ!S7</f>
        <v>駅</v>
      </c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  <c r="IW8" s="124"/>
      <c r="IX8" s="124"/>
      <c r="IY8" s="124"/>
      <c r="IZ8" s="124"/>
      <c r="JA8" s="124"/>
      <c r="JB8" s="124"/>
      <c r="JC8" s="124"/>
      <c r="JD8" s="124"/>
      <c r="JE8" s="124"/>
      <c r="JF8" s="124"/>
      <c r="JG8" s="124"/>
      <c r="JH8" s="124"/>
      <c r="JI8" s="124"/>
      <c r="JJ8" s="124"/>
      <c r="JK8" s="124"/>
      <c r="JL8" s="124"/>
      <c r="JM8" s="124"/>
      <c r="JN8" s="124"/>
      <c r="JO8" s="124"/>
      <c r="JP8" s="124"/>
      <c r="JQ8" s="124" t="str">
        <f>データ!T7</f>
        <v>無</v>
      </c>
      <c r="JR8" s="124"/>
      <c r="JS8" s="124"/>
      <c r="JT8" s="124"/>
      <c r="JU8" s="124"/>
      <c r="JV8" s="124"/>
      <c r="JW8" s="124"/>
      <c r="JX8" s="124"/>
      <c r="JY8" s="124"/>
      <c r="JZ8" s="124"/>
      <c r="KA8" s="124"/>
      <c r="KB8" s="124"/>
      <c r="KC8" s="124"/>
      <c r="KD8" s="124"/>
      <c r="KE8" s="124"/>
      <c r="KF8" s="124"/>
      <c r="KG8" s="124"/>
      <c r="KH8" s="124"/>
      <c r="KI8" s="124"/>
      <c r="KJ8" s="124"/>
      <c r="KK8" s="124"/>
      <c r="KL8" s="124"/>
      <c r="KM8" s="124"/>
      <c r="KN8" s="124"/>
      <c r="KO8" s="124"/>
      <c r="KP8" s="124"/>
      <c r="KQ8" s="124"/>
      <c r="KR8" s="124"/>
      <c r="KS8" s="124"/>
      <c r="KT8" s="124"/>
      <c r="KU8" s="124"/>
      <c r="KV8" s="124"/>
      <c r="KW8" s="124"/>
      <c r="KX8" s="124"/>
      <c r="KY8" s="124"/>
      <c r="KZ8" s="124"/>
      <c r="LA8" s="124"/>
      <c r="LB8" s="124"/>
      <c r="LC8" s="124"/>
      <c r="LD8" s="124"/>
      <c r="LE8" s="124"/>
      <c r="LF8" s="124"/>
      <c r="LG8" s="124"/>
      <c r="LH8" s="124"/>
      <c r="LI8" s="124"/>
      <c r="LJ8" s="123">
        <f>データ!U7</f>
        <v>2060</v>
      </c>
      <c r="LK8" s="123"/>
      <c r="LL8" s="123"/>
      <c r="LM8" s="123"/>
      <c r="LN8" s="123"/>
      <c r="LO8" s="123"/>
      <c r="LP8" s="123"/>
      <c r="LQ8" s="123"/>
      <c r="LR8" s="123"/>
      <c r="LS8" s="123"/>
      <c r="LT8" s="123"/>
      <c r="LU8" s="123"/>
      <c r="LV8" s="123"/>
      <c r="LW8" s="123"/>
      <c r="LX8" s="123"/>
      <c r="LY8" s="123"/>
      <c r="LZ8" s="123"/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3"/>
      <c r="ND8" s="129" t="s">
        <v>10</v>
      </c>
      <c r="NE8" s="13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1" t="s">
        <v>12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3"/>
      <c r="AQ9" s="131" t="s">
        <v>13</v>
      </c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3"/>
      <c r="CF9" s="131" t="s">
        <v>14</v>
      </c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3"/>
      <c r="DU9" s="134" t="s">
        <v>15</v>
      </c>
      <c r="DV9" s="134"/>
      <c r="DW9" s="134"/>
      <c r="DX9" s="134"/>
      <c r="DY9" s="134"/>
      <c r="DZ9" s="134"/>
      <c r="EA9" s="134"/>
      <c r="EB9" s="134"/>
      <c r="EC9" s="134"/>
      <c r="ED9" s="134"/>
      <c r="EE9" s="134"/>
      <c r="EF9" s="134"/>
      <c r="EG9" s="134"/>
      <c r="EH9" s="134"/>
      <c r="EI9" s="134"/>
      <c r="EJ9" s="134"/>
      <c r="EK9" s="134"/>
      <c r="EL9" s="134"/>
      <c r="EM9" s="134"/>
      <c r="EN9" s="134"/>
      <c r="EO9" s="134"/>
      <c r="EP9" s="134"/>
      <c r="EQ9" s="134"/>
      <c r="ER9" s="134"/>
      <c r="ES9" s="134"/>
      <c r="ET9" s="134"/>
      <c r="EU9" s="134"/>
      <c r="EV9" s="134"/>
      <c r="EW9" s="134"/>
      <c r="EX9" s="134"/>
      <c r="EY9" s="134"/>
      <c r="EZ9" s="134"/>
      <c r="FA9" s="134"/>
      <c r="FB9" s="134"/>
      <c r="FC9" s="134"/>
      <c r="FD9" s="134"/>
      <c r="FE9" s="134"/>
      <c r="FF9" s="134"/>
      <c r="FG9" s="134"/>
      <c r="FH9" s="134"/>
      <c r="FI9" s="13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4" t="s">
        <v>16</v>
      </c>
      <c r="HY9" s="134"/>
      <c r="HZ9" s="134"/>
      <c r="IA9" s="134"/>
      <c r="IB9" s="134"/>
      <c r="IC9" s="134"/>
      <c r="ID9" s="134"/>
      <c r="IE9" s="134"/>
      <c r="IF9" s="134"/>
      <c r="IG9" s="134"/>
      <c r="IH9" s="134"/>
      <c r="II9" s="134"/>
      <c r="IJ9" s="134"/>
      <c r="IK9" s="134"/>
      <c r="IL9" s="134"/>
      <c r="IM9" s="134"/>
      <c r="IN9" s="134"/>
      <c r="IO9" s="134"/>
      <c r="IP9" s="134"/>
      <c r="IQ9" s="134"/>
      <c r="IR9" s="134"/>
      <c r="IS9" s="134"/>
      <c r="IT9" s="134"/>
      <c r="IU9" s="134"/>
      <c r="IV9" s="134"/>
      <c r="IW9" s="134"/>
      <c r="IX9" s="134"/>
      <c r="IY9" s="134"/>
      <c r="IZ9" s="134"/>
      <c r="JA9" s="134"/>
      <c r="JB9" s="134"/>
      <c r="JC9" s="134"/>
      <c r="JD9" s="134"/>
      <c r="JE9" s="134"/>
      <c r="JF9" s="134"/>
      <c r="JG9" s="134"/>
      <c r="JH9" s="134"/>
      <c r="JI9" s="134"/>
      <c r="JJ9" s="134"/>
      <c r="JK9" s="134"/>
      <c r="JL9" s="134"/>
      <c r="JM9" s="134"/>
      <c r="JN9" s="134"/>
      <c r="JO9" s="134"/>
      <c r="JP9" s="134"/>
      <c r="JQ9" s="134" t="s">
        <v>17</v>
      </c>
      <c r="JR9" s="134"/>
      <c r="JS9" s="134"/>
      <c r="JT9" s="134"/>
      <c r="JU9" s="134"/>
      <c r="JV9" s="134"/>
      <c r="JW9" s="134"/>
      <c r="JX9" s="134"/>
      <c r="JY9" s="134"/>
      <c r="JZ9" s="134"/>
      <c r="KA9" s="134"/>
      <c r="KB9" s="134"/>
      <c r="KC9" s="134"/>
      <c r="KD9" s="134"/>
      <c r="KE9" s="134"/>
      <c r="KF9" s="134"/>
      <c r="KG9" s="134"/>
      <c r="KH9" s="134"/>
      <c r="KI9" s="134"/>
      <c r="KJ9" s="134"/>
      <c r="KK9" s="134"/>
      <c r="KL9" s="134"/>
      <c r="KM9" s="134"/>
      <c r="KN9" s="134"/>
      <c r="KO9" s="134"/>
      <c r="KP9" s="134"/>
      <c r="KQ9" s="134"/>
      <c r="KR9" s="134"/>
      <c r="KS9" s="134"/>
      <c r="KT9" s="134"/>
      <c r="KU9" s="134"/>
      <c r="KV9" s="134"/>
      <c r="KW9" s="134"/>
      <c r="KX9" s="134"/>
      <c r="KY9" s="134"/>
      <c r="KZ9" s="134"/>
      <c r="LA9" s="134"/>
      <c r="LB9" s="134"/>
      <c r="LC9" s="134"/>
      <c r="LD9" s="134"/>
      <c r="LE9" s="134"/>
      <c r="LF9" s="134"/>
      <c r="LG9" s="134"/>
      <c r="LH9" s="134"/>
      <c r="LI9" s="134"/>
      <c r="LJ9" s="134" t="s">
        <v>18</v>
      </c>
      <c r="LK9" s="134"/>
      <c r="LL9" s="134"/>
      <c r="LM9" s="134"/>
      <c r="LN9" s="134"/>
      <c r="LO9" s="134"/>
      <c r="LP9" s="134"/>
      <c r="LQ9" s="134"/>
      <c r="LR9" s="134"/>
      <c r="LS9" s="134"/>
      <c r="LT9" s="134"/>
      <c r="LU9" s="134"/>
      <c r="LV9" s="134"/>
      <c r="LW9" s="134"/>
      <c r="LX9" s="134"/>
      <c r="LY9" s="134"/>
      <c r="LZ9" s="134"/>
      <c r="MA9" s="134"/>
      <c r="MB9" s="134"/>
      <c r="MC9" s="134"/>
      <c r="MD9" s="134"/>
      <c r="ME9" s="134"/>
      <c r="MF9" s="134"/>
      <c r="MG9" s="134"/>
      <c r="MH9" s="134"/>
      <c r="MI9" s="134"/>
      <c r="MJ9" s="134"/>
      <c r="MK9" s="134"/>
      <c r="ML9" s="134"/>
      <c r="MM9" s="134"/>
      <c r="MN9" s="134"/>
      <c r="MO9" s="134"/>
      <c r="MP9" s="134"/>
      <c r="MQ9" s="134"/>
      <c r="MR9" s="134"/>
      <c r="MS9" s="134"/>
      <c r="MT9" s="134"/>
      <c r="MU9" s="134"/>
      <c r="MV9" s="134"/>
      <c r="MW9" s="134"/>
      <c r="MX9" s="134"/>
      <c r="MY9" s="134"/>
      <c r="MZ9" s="134"/>
      <c r="NA9" s="134"/>
      <c r="NB9" s="134"/>
      <c r="NC9" s="3"/>
      <c r="ND9" s="135" t="s">
        <v>19</v>
      </c>
      <c r="NE9" s="136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14" t="str">
        <f>データ!O7</f>
        <v>該当数値なし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6"/>
      <c r="AQ10" s="117" t="s">
        <v>120</v>
      </c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9"/>
      <c r="CF10" s="120" t="str">
        <f>データ!Q7</f>
        <v>広場式</v>
      </c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2"/>
      <c r="DU10" s="123">
        <f>データ!R7</f>
        <v>48</v>
      </c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3">
        <f>データ!V7</f>
        <v>82</v>
      </c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>
        <f>データ!W7</f>
        <v>300</v>
      </c>
      <c r="JR10" s="123"/>
      <c r="JS10" s="123"/>
      <c r="JT10" s="123"/>
      <c r="JU10" s="123"/>
      <c r="JV10" s="123"/>
      <c r="JW10" s="123"/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4" t="str">
        <f>データ!X7</f>
        <v>利用料金制</v>
      </c>
      <c r="LK10" s="124"/>
      <c r="LL10" s="124"/>
      <c r="LM10" s="124"/>
      <c r="LN10" s="124"/>
      <c r="LO10" s="124"/>
      <c r="LP10" s="124"/>
      <c r="LQ10" s="124"/>
      <c r="LR10" s="124"/>
      <c r="LS10" s="124"/>
      <c r="LT10" s="124"/>
      <c r="LU10" s="124"/>
      <c r="LV10" s="124"/>
      <c r="LW10" s="124"/>
      <c r="LX10" s="124"/>
      <c r="LY10" s="124"/>
      <c r="LZ10" s="124"/>
      <c r="MA10" s="124"/>
      <c r="MB10" s="124"/>
      <c r="MC10" s="124"/>
      <c r="MD10" s="124"/>
      <c r="ME10" s="124"/>
      <c r="MF10" s="124"/>
      <c r="MG10" s="124"/>
      <c r="MH10" s="124"/>
      <c r="MI10" s="124"/>
      <c r="MJ10" s="124"/>
      <c r="MK10" s="124"/>
      <c r="ML10" s="124"/>
      <c r="MM10" s="124"/>
      <c r="MN10" s="124"/>
      <c r="MO10" s="124"/>
      <c r="MP10" s="124"/>
      <c r="MQ10" s="124"/>
      <c r="MR10" s="124"/>
      <c r="MS10" s="124"/>
      <c r="MT10" s="124"/>
      <c r="MU10" s="124"/>
      <c r="MV10" s="124"/>
      <c r="MW10" s="124"/>
      <c r="MX10" s="124"/>
      <c r="MY10" s="124"/>
      <c r="MZ10" s="124"/>
      <c r="NA10" s="124"/>
      <c r="NB10" s="124"/>
      <c r="NC10" s="2"/>
      <c r="ND10" s="125" t="s">
        <v>21</v>
      </c>
      <c r="NE10" s="126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27" t="s">
        <v>23</v>
      </c>
      <c r="NE11" s="127"/>
      <c r="NF11" s="127"/>
      <c r="NG11" s="127"/>
      <c r="NH11" s="127"/>
      <c r="NI11" s="127"/>
      <c r="NJ11" s="127"/>
      <c r="NK11" s="127"/>
      <c r="NL11" s="127"/>
      <c r="NM11" s="127"/>
      <c r="NN11" s="127"/>
      <c r="NO11" s="127"/>
      <c r="NP11" s="127"/>
      <c r="NQ11" s="127"/>
      <c r="NR11" s="127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27"/>
      <c r="NE12" s="127"/>
      <c r="NF12" s="127"/>
      <c r="NG12" s="127"/>
      <c r="NH12" s="127"/>
      <c r="NI12" s="127"/>
      <c r="NJ12" s="127"/>
      <c r="NK12" s="127"/>
      <c r="NL12" s="127"/>
      <c r="NM12" s="127"/>
      <c r="NN12" s="127"/>
      <c r="NO12" s="127"/>
      <c r="NP12" s="127"/>
      <c r="NQ12" s="127"/>
      <c r="NR12" s="127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8"/>
      <c r="NE13" s="128"/>
      <c r="NF13" s="128"/>
      <c r="NG13" s="128"/>
      <c r="NH13" s="128"/>
      <c r="NI13" s="128"/>
      <c r="NJ13" s="128"/>
      <c r="NK13" s="128"/>
      <c r="NL13" s="128"/>
      <c r="NM13" s="128"/>
      <c r="NN13" s="128"/>
      <c r="NO13" s="128"/>
      <c r="NP13" s="128"/>
      <c r="NQ13" s="128"/>
      <c r="NR13" s="128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12" t="s">
        <v>24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12" t="s">
        <v>25</v>
      </c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7"/>
      <c r="MX14" s="7"/>
      <c r="MY14" s="7"/>
      <c r="MZ14" s="7"/>
      <c r="NA14" s="7"/>
      <c r="NB14" s="8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20"/>
      <c r="MX15" s="20"/>
      <c r="MY15" s="20"/>
      <c r="MZ15" s="20"/>
      <c r="NA15" s="20"/>
      <c r="NB15" s="21"/>
      <c r="NC15" s="2"/>
      <c r="ND15" s="100" t="s">
        <v>130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>
        <f>データ!$B$11</f>
        <v>41640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>
        <f>データ!$C$11</f>
        <v>42005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>
        <f>データ!$D$11</f>
        <v>42370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>
        <f>データ!$E$11</f>
        <v>42736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>
        <f>データ!$F$11</f>
        <v>43101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>
        <f>データ!$B$11</f>
        <v>41640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>
        <f>データ!$C$11</f>
        <v>42005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>
        <f>データ!$D$11</f>
        <v>42370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>
        <f>データ!$E$11</f>
        <v>42736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>
        <f>データ!$F$11</f>
        <v>43101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>
        <f>データ!$B$11</f>
        <v>41640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>
        <f>データ!$C$11</f>
        <v>42005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>
        <f>データ!$D$11</f>
        <v>42370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>
        <f>データ!$E$11</f>
        <v>42736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>
        <f>データ!$F$11</f>
        <v>43101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07" t="s">
        <v>27</v>
      </c>
      <c r="K31" s="108"/>
      <c r="L31" s="108"/>
      <c r="M31" s="108"/>
      <c r="N31" s="108"/>
      <c r="O31" s="108"/>
      <c r="P31" s="108"/>
      <c r="Q31" s="108"/>
      <c r="R31" s="108"/>
      <c r="S31" s="108"/>
      <c r="T31" s="109"/>
      <c r="U31" s="110">
        <f>データ!Y7</f>
        <v>653.20000000000005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1099.5999999999999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439.7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374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399.7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7" t="s">
        <v>27</v>
      </c>
      <c r="EB31" s="108"/>
      <c r="EC31" s="108"/>
      <c r="ED31" s="108"/>
      <c r="EE31" s="108"/>
      <c r="EF31" s="108"/>
      <c r="EG31" s="108"/>
      <c r="EH31" s="108"/>
      <c r="EI31" s="108"/>
      <c r="EJ31" s="108"/>
      <c r="EK31" s="109"/>
      <c r="EL31" s="110">
        <f>データ!AJ7</f>
        <v>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7" t="s">
        <v>27</v>
      </c>
      <c r="IS31" s="108"/>
      <c r="IT31" s="108"/>
      <c r="IU31" s="108"/>
      <c r="IV31" s="108"/>
      <c r="IW31" s="108"/>
      <c r="IX31" s="108"/>
      <c r="IY31" s="108"/>
      <c r="IZ31" s="108"/>
      <c r="JA31" s="108"/>
      <c r="JB31" s="109"/>
      <c r="JC31" s="80">
        <f>データ!DK7</f>
        <v>164.6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143.9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179.3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173.2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192.7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07" t="s">
        <v>29</v>
      </c>
      <c r="K32" s="108"/>
      <c r="L32" s="108"/>
      <c r="M32" s="108"/>
      <c r="N32" s="108"/>
      <c r="O32" s="108"/>
      <c r="P32" s="108"/>
      <c r="Q32" s="108"/>
      <c r="R32" s="108"/>
      <c r="S32" s="108"/>
      <c r="T32" s="109"/>
      <c r="U32" s="110">
        <f>データ!AD7</f>
        <v>385.5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419.4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371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509.2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449.1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7" t="s">
        <v>29</v>
      </c>
      <c r="EB32" s="108"/>
      <c r="EC32" s="108"/>
      <c r="ED32" s="108"/>
      <c r="EE32" s="108"/>
      <c r="EF32" s="108"/>
      <c r="EG32" s="108"/>
      <c r="EH32" s="108"/>
      <c r="EI32" s="108"/>
      <c r="EJ32" s="108"/>
      <c r="EK32" s="109"/>
      <c r="EL32" s="110">
        <f>データ!AO7</f>
        <v>3.5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3.2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2.9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6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3.8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7" t="s">
        <v>29</v>
      </c>
      <c r="IS32" s="108"/>
      <c r="IT32" s="108"/>
      <c r="IU32" s="108"/>
      <c r="IV32" s="108"/>
      <c r="IW32" s="108"/>
      <c r="IX32" s="108"/>
      <c r="IY32" s="108"/>
      <c r="IZ32" s="108"/>
      <c r="JA32" s="108"/>
      <c r="JB32" s="109"/>
      <c r="JC32" s="80">
        <f>データ!DP7</f>
        <v>252.8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269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276.60000000000002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274.8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277.2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00" t="s">
        <v>131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00" t="s">
        <v>132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>
        <f>データ!$B$11</f>
        <v>41640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>
        <f>データ!$C$11</f>
        <v>42005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>
        <f>データ!$D$11</f>
        <v>42370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>
        <f>データ!$E$11</f>
        <v>42736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>
        <f>データ!$F$11</f>
        <v>43101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>
        <f>データ!$B$11</f>
        <v>41640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>
        <f>データ!$C$11</f>
        <v>42005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>
        <f>データ!$D$11</f>
        <v>42370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>
        <f>データ!$E$11</f>
        <v>42736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>
        <f>データ!$F$11</f>
        <v>43101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>
        <f>データ!$B$11</f>
        <v>41640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>
        <f>データ!$C$11</f>
        <v>42005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>
        <f>データ!$D$11</f>
        <v>42370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>
        <f>データ!$E$11</f>
        <v>42736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>
        <f>データ!$F$11</f>
        <v>43101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07" t="s">
        <v>27</v>
      </c>
      <c r="K52" s="108"/>
      <c r="L52" s="108"/>
      <c r="M52" s="108"/>
      <c r="N52" s="108"/>
      <c r="O52" s="108"/>
      <c r="P52" s="108"/>
      <c r="Q52" s="108"/>
      <c r="R52" s="108"/>
      <c r="S52" s="108"/>
      <c r="T52" s="109"/>
      <c r="U52" s="106">
        <f>データ!AU7</f>
        <v>0</v>
      </c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>
        <f>データ!AV7</f>
        <v>0</v>
      </c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>
        <f>データ!AW7</f>
        <v>0</v>
      </c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>
        <f>データ!AX7</f>
        <v>0</v>
      </c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  <c r="CQ52" s="106"/>
      <c r="CR52" s="106"/>
      <c r="CS52" s="106">
        <f>データ!AY7</f>
        <v>0</v>
      </c>
      <c r="CT52" s="106"/>
      <c r="CU52" s="106"/>
      <c r="CV52" s="106"/>
      <c r="CW52" s="106"/>
      <c r="CX52" s="106"/>
      <c r="CY52" s="106"/>
      <c r="CZ52" s="106"/>
      <c r="DA52" s="106"/>
      <c r="DB52" s="106"/>
      <c r="DC52" s="106"/>
      <c r="DD52" s="106"/>
      <c r="DE52" s="106"/>
      <c r="DF52" s="106"/>
      <c r="DG52" s="106"/>
      <c r="DH52" s="106"/>
      <c r="DI52" s="106"/>
      <c r="DJ52" s="106"/>
      <c r="DK52" s="10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7" t="s">
        <v>27</v>
      </c>
      <c r="EB52" s="108"/>
      <c r="EC52" s="108"/>
      <c r="ED52" s="108"/>
      <c r="EE52" s="108"/>
      <c r="EF52" s="108"/>
      <c r="EG52" s="108"/>
      <c r="EH52" s="108"/>
      <c r="EI52" s="108"/>
      <c r="EJ52" s="108"/>
      <c r="EK52" s="109"/>
      <c r="EL52" s="110">
        <f>データ!BF7</f>
        <v>84.7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90.9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77.3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274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299.7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7" t="s">
        <v>27</v>
      </c>
      <c r="IS52" s="108"/>
      <c r="IT52" s="108"/>
      <c r="IU52" s="108"/>
      <c r="IV52" s="108"/>
      <c r="IW52" s="108"/>
      <c r="IX52" s="108"/>
      <c r="IY52" s="108"/>
      <c r="IZ52" s="108"/>
      <c r="JA52" s="108"/>
      <c r="JB52" s="109"/>
      <c r="JC52" s="106">
        <f>データ!BQ7</f>
        <v>16849</v>
      </c>
      <c r="JD52" s="106"/>
      <c r="JE52" s="106"/>
      <c r="JF52" s="106"/>
      <c r="JG52" s="106"/>
      <c r="JH52" s="106"/>
      <c r="JI52" s="106"/>
      <c r="JJ52" s="106"/>
      <c r="JK52" s="106"/>
      <c r="JL52" s="106"/>
      <c r="JM52" s="106"/>
      <c r="JN52" s="106"/>
      <c r="JO52" s="106"/>
      <c r="JP52" s="106"/>
      <c r="JQ52" s="106"/>
      <c r="JR52" s="106"/>
      <c r="JS52" s="106"/>
      <c r="JT52" s="106"/>
      <c r="JU52" s="106"/>
      <c r="JV52" s="106">
        <f>データ!BR7</f>
        <v>18349</v>
      </c>
      <c r="JW52" s="106"/>
      <c r="JX52" s="106"/>
      <c r="JY52" s="106"/>
      <c r="JZ52" s="106"/>
      <c r="KA52" s="106"/>
      <c r="KB52" s="106"/>
      <c r="KC52" s="106"/>
      <c r="KD52" s="106"/>
      <c r="KE52" s="106"/>
      <c r="KF52" s="106"/>
      <c r="KG52" s="106"/>
      <c r="KH52" s="106"/>
      <c r="KI52" s="106"/>
      <c r="KJ52" s="106"/>
      <c r="KK52" s="106"/>
      <c r="KL52" s="106"/>
      <c r="KM52" s="106"/>
      <c r="KN52" s="106"/>
      <c r="KO52" s="106">
        <f>データ!BS7</f>
        <v>17346</v>
      </c>
      <c r="KP52" s="106"/>
      <c r="KQ52" s="106"/>
      <c r="KR52" s="106"/>
      <c r="KS52" s="106"/>
      <c r="KT52" s="106"/>
      <c r="KU52" s="106"/>
      <c r="KV52" s="106"/>
      <c r="KW52" s="106"/>
      <c r="KX52" s="106"/>
      <c r="KY52" s="106"/>
      <c r="KZ52" s="106"/>
      <c r="LA52" s="106"/>
      <c r="LB52" s="106"/>
      <c r="LC52" s="106"/>
      <c r="LD52" s="106"/>
      <c r="LE52" s="106"/>
      <c r="LF52" s="106"/>
      <c r="LG52" s="106"/>
      <c r="LH52" s="106">
        <f>データ!BT7</f>
        <v>17896</v>
      </c>
      <c r="LI52" s="106"/>
      <c r="LJ52" s="106"/>
      <c r="LK52" s="106"/>
      <c r="LL52" s="106"/>
      <c r="LM52" s="106"/>
      <c r="LN52" s="106"/>
      <c r="LO52" s="106"/>
      <c r="LP52" s="106"/>
      <c r="LQ52" s="106"/>
      <c r="LR52" s="106"/>
      <c r="LS52" s="106"/>
      <c r="LT52" s="106"/>
      <c r="LU52" s="106"/>
      <c r="LV52" s="106"/>
      <c r="LW52" s="106"/>
      <c r="LX52" s="106"/>
      <c r="LY52" s="106"/>
      <c r="LZ52" s="106"/>
      <c r="MA52" s="106">
        <f>データ!BU7</f>
        <v>19797</v>
      </c>
      <c r="MB52" s="106"/>
      <c r="MC52" s="106"/>
      <c r="MD52" s="106"/>
      <c r="ME52" s="106"/>
      <c r="MF52" s="106"/>
      <c r="MG52" s="106"/>
      <c r="MH52" s="106"/>
      <c r="MI52" s="106"/>
      <c r="MJ52" s="106"/>
      <c r="MK52" s="106"/>
      <c r="ML52" s="106"/>
      <c r="MM52" s="106"/>
      <c r="MN52" s="106"/>
      <c r="MO52" s="106"/>
      <c r="MP52" s="106"/>
      <c r="MQ52" s="106"/>
      <c r="MR52" s="106"/>
      <c r="MS52" s="10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07" t="s">
        <v>29</v>
      </c>
      <c r="K53" s="108"/>
      <c r="L53" s="108"/>
      <c r="M53" s="108"/>
      <c r="N53" s="108"/>
      <c r="O53" s="108"/>
      <c r="P53" s="108"/>
      <c r="Q53" s="108"/>
      <c r="R53" s="108"/>
      <c r="S53" s="108"/>
      <c r="T53" s="109"/>
      <c r="U53" s="106">
        <f>データ!AZ7</f>
        <v>23</v>
      </c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>
        <f>データ!BA7</f>
        <v>22</v>
      </c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>
        <f>データ!BB7</f>
        <v>16</v>
      </c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>
        <f>データ!BC7</f>
        <v>21</v>
      </c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06">
        <f>データ!BD7</f>
        <v>17</v>
      </c>
      <c r="CT53" s="106"/>
      <c r="CU53" s="106"/>
      <c r="CV53" s="106"/>
      <c r="CW53" s="106"/>
      <c r="CX53" s="106"/>
      <c r="CY53" s="106"/>
      <c r="CZ53" s="106"/>
      <c r="DA53" s="106"/>
      <c r="DB53" s="106"/>
      <c r="DC53" s="106"/>
      <c r="DD53" s="106"/>
      <c r="DE53" s="106"/>
      <c r="DF53" s="106"/>
      <c r="DG53" s="106"/>
      <c r="DH53" s="106"/>
      <c r="DI53" s="106"/>
      <c r="DJ53" s="106"/>
      <c r="DK53" s="10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7" t="s">
        <v>29</v>
      </c>
      <c r="EB53" s="108"/>
      <c r="EC53" s="108"/>
      <c r="ED53" s="108"/>
      <c r="EE53" s="108"/>
      <c r="EF53" s="108"/>
      <c r="EG53" s="108"/>
      <c r="EH53" s="108"/>
      <c r="EI53" s="108"/>
      <c r="EJ53" s="108"/>
      <c r="EK53" s="109"/>
      <c r="EL53" s="110">
        <f>データ!BK7</f>
        <v>40.700000000000003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38.200000000000003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34.6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37.6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33.200000000000003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7" t="s">
        <v>29</v>
      </c>
      <c r="IS53" s="108"/>
      <c r="IT53" s="108"/>
      <c r="IU53" s="108"/>
      <c r="IV53" s="108"/>
      <c r="IW53" s="108"/>
      <c r="IX53" s="108"/>
      <c r="IY53" s="108"/>
      <c r="IZ53" s="108"/>
      <c r="JA53" s="108"/>
      <c r="JB53" s="109"/>
      <c r="JC53" s="106">
        <f>データ!BV7</f>
        <v>7496</v>
      </c>
      <c r="JD53" s="106"/>
      <c r="JE53" s="106"/>
      <c r="JF53" s="106"/>
      <c r="JG53" s="106"/>
      <c r="JH53" s="106"/>
      <c r="JI53" s="106"/>
      <c r="JJ53" s="106"/>
      <c r="JK53" s="106"/>
      <c r="JL53" s="106"/>
      <c r="JM53" s="106"/>
      <c r="JN53" s="106"/>
      <c r="JO53" s="106"/>
      <c r="JP53" s="106"/>
      <c r="JQ53" s="106"/>
      <c r="JR53" s="106"/>
      <c r="JS53" s="106"/>
      <c r="JT53" s="106"/>
      <c r="JU53" s="106"/>
      <c r="JV53" s="106">
        <f>データ!BW7</f>
        <v>6967</v>
      </c>
      <c r="JW53" s="106"/>
      <c r="JX53" s="106"/>
      <c r="JY53" s="106"/>
      <c r="JZ53" s="106"/>
      <c r="KA53" s="106"/>
      <c r="KB53" s="106"/>
      <c r="KC53" s="106"/>
      <c r="KD53" s="106"/>
      <c r="KE53" s="106"/>
      <c r="KF53" s="106"/>
      <c r="KG53" s="106"/>
      <c r="KH53" s="106"/>
      <c r="KI53" s="106"/>
      <c r="KJ53" s="106"/>
      <c r="KK53" s="106"/>
      <c r="KL53" s="106"/>
      <c r="KM53" s="106"/>
      <c r="KN53" s="106"/>
      <c r="KO53" s="106">
        <f>データ!BX7</f>
        <v>7138</v>
      </c>
      <c r="KP53" s="106"/>
      <c r="KQ53" s="106"/>
      <c r="KR53" s="106"/>
      <c r="KS53" s="106"/>
      <c r="KT53" s="106"/>
      <c r="KU53" s="106"/>
      <c r="KV53" s="106"/>
      <c r="KW53" s="106"/>
      <c r="KX53" s="106"/>
      <c r="KY53" s="106"/>
      <c r="KZ53" s="106"/>
      <c r="LA53" s="106"/>
      <c r="LB53" s="106"/>
      <c r="LC53" s="106"/>
      <c r="LD53" s="106"/>
      <c r="LE53" s="106"/>
      <c r="LF53" s="106"/>
      <c r="LG53" s="106"/>
      <c r="LH53" s="106">
        <f>データ!BY7</f>
        <v>8131</v>
      </c>
      <c r="LI53" s="106"/>
      <c r="LJ53" s="106"/>
      <c r="LK53" s="106"/>
      <c r="LL53" s="106"/>
      <c r="LM53" s="106"/>
      <c r="LN53" s="106"/>
      <c r="LO53" s="106"/>
      <c r="LP53" s="106"/>
      <c r="LQ53" s="106"/>
      <c r="LR53" s="106"/>
      <c r="LS53" s="106"/>
      <c r="LT53" s="106"/>
      <c r="LU53" s="106"/>
      <c r="LV53" s="106"/>
      <c r="LW53" s="106"/>
      <c r="LX53" s="106"/>
      <c r="LY53" s="106"/>
      <c r="LZ53" s="106"/>
      <c r="MA53" s="106">
        <f>データ!BZ7</f>
        <v>8024</v>
      </c>
      <c r="MB53" s="106"/>
      <c r="MC53" s="106"/>
      <c r="MD53" s="106"/>
      <c r="ME53" s="106"/>
      <c r="MF53" s="106"/>
      <c r="MG53" s="106"/>
      <c r="MH53" s="106"/>
      <c r="MI53" s="106"/>
      <c r="MJ53" s="106"/>
      <c r="MK53" s="106"/>
      <c r="ML53" s="106"/>
      <c r="MM53" s="106"/>
      <c r="MN53" s="106"/>
      <c r="MO53" s="106"/>
      <c r="MP53" s="106"/>
      <c r="MQ53" s="106"/>
      <c r="MR53" s="106"/>
      <c r="MS53" s="10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12" t="s">
        <v>31</v>
      </c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  <c r="IM60" s="112"/>
      <c r="IN60" s="112"/>
      <c r="IO60" s="112"/>
      <c r="IP60" s="112"/>
      <c r="IQ60" s="112"/>
      <c r="IR60" s="112"/>
      <c r="IS60" s="112"/>
      <c r="IT60" s="112"/>
      <c r="IU60" s="112"/>
      <c r="IV60" s="112"/>
      <c r="IW60" s="112"/>
      <c r="IX60" s="112"/>
      <c r="IY60" s="112"/>
      <c r="IZ60" s="112"/>
      <c r="JA60" s="112"/>
      <c r="JB60" s="112"/>
      <c r="JC60" s="112"/>
      <c r="JD60" s="112"/>
      <c r="JE60" s="112"/>
      <c r="JF60" s="112"/>
      <c r="JG60" s="112"/>
      <c r="JH60" s="112"/>
      <c r="JI60" s="112"/>
      <c r="JJ60" s="112"/>
      <c r="JK60" s="112"/>
      <c r="JL60" s="112"/>
      <c r="JM60" s="112"/>
      <c r="JN60" s="112"/>
      <c r="JO60" s="112"/>
      <c r="JP60" s="112"/>
      <c r="JQ60" s="112"/>
      <c r="JR60" s="112"/>
      <c r="JS60" s="112"/>
      <c r="JT60" s="112"/>
      <c r="JU60" s="112"/>
      <c r="JV60" s="112"/>
      <c r="JW60" s="112"/>
      <c r="JX60" s="112"/>
      <c r="JY60" s="112"/>
      <c r="JZ60" s="112"/>
      <c r="KA60" s="112"/>
      <c r="KB60" s="112"/>
      <c r="KC60" s="112"/>
      <c r="KD60" s="112"/>
      <c r="KE60" s="112"/>
      <c r="KF60" s="112"/>
      <c r="KG60" s="112"/>
      <c r="KH60" s="112"/>
      <c r="KI60" s="112"/>
      <c r="KJ60" s="112"/>
      <c r="KK60" s="112"/>
      <c r="KL60" s="112"/>
      <c r="KM60" s="112"/>
      <c r="KN60" s="112"/>
      <c r="KO60" s="112"/>
      <c r="KP60" s="112"/>
      <c r="KQ60" s="112"/>
      <c r="KR60" s="112"/>
      <c r="KS60" s="112"/>
      <c r="KT60" s="112"/>
      <c r="KU60" s="112"/>
      <c r="KV60" s="112"/>
      <c r="KW60" s="112"/>
      <c r="KX60" s="112"/>
      <c r="KY60" s="112"/>
      <c r="KZ60" s="112"/>
      <c r="LA60" s="112"/>
      <c r="LB60" s="112"/>
      <c r="LC60" s="112"/>
      <c r="LD60" s="112"/>
      <c r="LE60" s="112"/>
      <c r="LF60" s="112"/>
      <c r="LG60" s="112"/>
      <c r="LH60" s="112"/>
      <c r="LI60" s="112"/>
      <c r="LJ60" s="112"/>
      <c r="LK60" s="112"/>
      <c r="LL60" s="112"/>
      <c r="LM60" s="112"/>
      <c r="LN60" s="112"/>
      <c r="LO60" s="112"/>
      <c r="LP60" s="112"/>
      <c r="LQ60" s="112"/>
      <c r="LR60" s="112"/>
      <c r="LS60" s="112"/>
      <c r="LT60" s="112"/>
      <c r="LU60" s="112"/>
      <c r="LV60" s="112"/>
      <c r="LW60" s="112"/>
      <c r="LX60" s="112"/>
      <c r="LY60" s="112"/>
      <c r="LZ60" s="112"/>
      <c r="MA60" s="112"/>
      <c r="MB60" s="112"/>
      <c r="MC60" s="112"/>
      <c r="MD60" s="112"/>
      <c r="ME60" s="112"/>
      <c r="MF60" s="112"/>
      <c r="MG60" s="112"/>
      <c r="MH60" s="112"/>
      <c r="MI60" s="112"/>
      <c r="MJ60" s="112"/>
      <c r="MK60" s="112"/>
      <c r="ML60" s="112"/>
      <c r="MM60" s="112"/>
      <c r="MN60" s="112"/>
      <c r="MO60" s="112"/>
      <c r="MP60" s="112"/>
      <c r="MQ60" s="112"/>
      <c r="MR60" s="112"/>
      <c r="MS60" s="112"/>
      <c r="MT60" s="112"/>
      <c r="MU60" s="112"/>
      <c r="MV60" s="112"/>
      <c r="MW60" s="20"/>
      <c r="MX60" s="20"/>
      <c r="MY60" s="20"/>
      <c r="MZ60" s="20"/>
      <c r="NA60" s="20"/>
      <c r="NB60" s="21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GC61" s="113"/>
      <c r="GD61" s="113"/>
      <c r="GE61" s="113"/>
      <c r="GF61" s="113"/>
      <c r="GG61" s="113"/>
      <c r="GH61" s="113"/>
      <c r="GI61" s="113"/>
      <c r="GJ61" s="113"/>
      <c r="GK61" s="113"/>
      <c r="GL61" s="113"/>
      <c r="GM61" s="113"/>
      <c r="GN61" s="113"/>
      <c r="GO61" s="113"/>
      <c r="GP61" s="113"/>
      <c r="GQ61" s="113"/>
      <c r="GR61" s="113"/>
      <c r="GS61" s="113"/>
      <c r="GT61" s="113"/>
      <c r="GU61" s="113"/>
      <c r="GV61" s="113"/>
      <c r="GW61" s="113"/>
      <c r="GX61" s="113"/>
      <c r="GY61" s="113"/>
      <c r="GZ61" s="113"/>
      <c r="HA61" s="113"/>
      <c r="HB61" s="113"/>
      <c r="HC61" s="113"/>
      <c r="HD61" s="113"/>
      <c r="HE61" s="113"/>
      <c r="HF61" s="113"/>
      <c r="HG61" s="113"/>
      <c r="HH61" s="113"/>
      <c r="HI61" s="113"/>
      <c r="HJ61" s="113"/>
      <c r="HK61" s="113"/>
      <c r="HL61" s="113"/>
      <c r="HM61" s="113"/>
      <c r="HN61" s="113"/>
      <c r="HO61" s="113"/>
      <c r="HP61" s="113"/>
      <c r="HQ61" s="113"/>
      <c r="HR61" s="113"/>
      <c r="HS61" s="113"/>
      <c r="HT61" s="113"/>
      <c r="HU61" s="113"/>
      <c r="HV61" s="113"/>
      <c r="HW61" s="113"/>
      <c r="HX61" s="113"/>
      <c r="HY61" s="113"/>
      <c r="HZ61" s="113"/>
      <c r="IA61" s="113"/>
      <c r="IB61" s="113"/>
      <c r="IC61" s="113"/>
      <c r="ID61" s="113"/>
      <c r="IE61" s="113"/>
      <c r="IF61" s="113"/>
      <c r="IG61" s="113"/>
      <c r="IH61" s="113"/>
      <c r="II61" s="113"/>
      <c r="IJ61" s="113"/>
      <c r="IK61" s="113"/>
      <c r="IL61" s="113"/>
      <c r="IM61" s="113"/>
      <c r="IN61" s="113"/>
      <c r="IO61" s="113"/>
      <c r="IP61" s="113"/>
      <c r="IQ61" s="113"/>
      <c r="IR61" s="113"/>
      <c r="IS61" s="113"/>
      <c r="IT61" s="113"/>
      <c r="IU61" s="113"/>
      <c r="IV61" s="113"/>
      <c r="IW61" s="113"/>
      <c r="IX61" s="113"/>
      <c r="IY61" s="113"/>
      <c r="IZ61" s="113"/>
      <c r="JA61" s="113"/>
      <c r="JB61" s="113"/>
      <c r="JC61" s="113"/>
      <c r="JD61" s="113"/>
      <c r="JE61" s="113"/>
      <c r="JF61" s="113"/>
      <c r="JG61" s="113"/>
      <c r="JH61" s="113"/>
      <c r="JI61" s="113"/>
      <c r="JJ61" s="113"/>
      <c r="JK61" s="113"/>
      <c r="JL61" s="113"/>
      <c r="JM61" s="113"/>
      <c r="JN61" s="113"/>
      <c r="JO61" s="113"/>
      <c r="JP61" s="113"/>
      <c r="JQ61" s="113"/>
      <c r="JR61" s="113"/>
      <c r="JS61" s="113"/>
      <c r="JT61" s="113"/>
      <c r="JU61" s="113"/>
      <c r="JV61" s="113"/>
      <c r="JW61" s="113"/>
      <c r="JX61" s="113"/>
      <c r="JY61" s="113"/>
      <c r="JZ61" s="113"/>
      <c r="KA61" s="113"/>
      <c r="KB61" s="113"/>
      <c r="KC61" s="113"/>
      <c r="KD61" s="113"/>
      <c r="KE61" s="113"/>
      <c r="KF61" s="113"/>
      <c r="KG61" s="113"/>
      <c r="KH61" s="113"/>
      <c r="KI61" s="113"/>
      <c r="KJ61" s="113"/>
      <c r="KK61" s="113"/>
      <c r="KL61" s="113"/>
      <c r="KM61" s="113"/>
      <c r="KN61" s="113"/>
      <c r="KO61" s="113"/>
      <c r="KP61" s="113"/>
      <c r="KQ61" s="113"/>
      <c r="KR61" s="113"/>
      <c r="KS61" s="113"/>
      <c r="KT61" s="113"/>
      <c r="KU61" s="113"/>
      <c r="KV61" s="113"/>
      <c r="KW61" s="113"/>
      <c r="KX61" s="113"/>
      <c r="KY61" s="113"/>
      <c r="KZ61" s="113"/>
      <c r="LA61" s="113"/>
      <c r="LB61" s="113"/>
      <c r="LC61" s="113"/>
      <c r="LD61" s="113"/>
      <c r="LE61" s="113"/>
      <c r="LF61" s="113"/>
      <c r="LG61" s="113"/>
      <c r="LH61" s="113"/>
      <c r="LI61" s="113"/>
      <c r="LJ61" s="113"/>
      <c r="LK61" s="113"/>
      <c r="LL61" s="113"/>
      <c r="LM61" s="113"/>
      <c r="LN61" s="113"/>
      <c r="LO61" s="113"/>
      <c r="LP61" s="113"/>
      <c r="LQ61" s="113"/>
      <c r="LR61" s="113"/>
      <c r="LS61" s="113"/>
      <c r="LT61" s="113"/>
      <c r="LU61" s="113"/>
      <c r="LV61" s="113"/>
      <c r="LW61" s="113"/>
      <c r="LX61" s="113"/>
      <c r="LY61" s="113"/>
      <c r="LZ61" s="113"/>
      <c r="MA61" s="113"/>
      <c r="MB61" s="113"/>
      <c r="MC61" s="113"/>
      <c r="MD61" s="113"/>
      <c r="ME61" s="113"/>
      <c r="MF61" s="113"/>
      <c r="MG61" s="113"/>
      <c r="MH61" s="113"/>
      <c r="MI61" s="113"/>
      <c r="MJ61" s="113"/>
      <c r="MK61" s="113"/>
      <c r="ML61" s="113"/>
      <c r="MM61" s="113"/>
      <c r="MN61" s="113"/>
      <c r="MO61" s="113"/>
      <c r="MP61" s="113"/>
      <c r="MQ61" s="113"/>
      <c r="MR61" s="113"/>
      <c r="MS61" s="113"/>
      <c r="MT61" s="113"/>
      <c r="MU61" s="113"/>
      <c r="MV61" s="113"/>
      <c r="MW61" s="20"/>
      <c r="MX61" s="20"/>
      <c r="MY61" s="20"/>
      <c r="MZ61" s="20"/>
      <c r="NA61" s="20"/>
      <c r="NB61" s="21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6" t="s">
        <v>32</v>
      </c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03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00" t="s">
        <v>133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4">
        <f>データ!CM7</f>
        <v>0</v>
      </c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  <c r="DK67" s="85"/>
      <c r="DL67" s="85"/>
      <c r="DM67" s="85"/>
      <c r="DN67" s="85"/>
      <c r="DO67" s="85"/>
      <c r="DP67" s="85"/>
      <c r="DQ67" s="85"/>
      <c r="DR67" s="85"/>
      <c r="DS67" s="85"/>
      <c r="DT67" s="85"/>
      <c r="DU67" s="85"/>
      <c r="DV67" s="85"/>
      <c r="DW67" s="85"/>
      <c r="DX67" s="85"/>
      <c r="DY67" s="85"/>
      <c r="DZ67" s="85"/>
      <c r="EA67" s="85"/>
      <c r="EB67" s="85"/>
      <c r="EC67" s="85"/>
      <c r="ED67" s="85"/>
      <c r="EE67" s="85"/>
      <c r="EF67" s="85"/>
      <c r="EG67" s="85"/>
      <c r="EH67" s="85"/>
      <c r="EI67" s="85"/>
      <c r="EJ67" s="85"/>
      <c r="EK67" s="85"/>
      <c r="EL67" s="85"/>
      <c r="EM67" s="85"/>
      <c r="EN67" s="85"/>
      <c r="EO67" s="85"/>
      <c r="EP67" s="85"/>
      <c r="EQ67" s="85"/>
      <c r="ER67" s="85"/>
      <c r="ES67" s="85"/>
      <c r="ET67" s="85"/>
      <c r="EU67" s="85"/>
      <c r="EV67" s="85"/>
      <c r="EW67" s="85"/>
      <c r="EX67" s="85"/>
      <c r="EY67" s="85"/>
      <c r="EZ67" s="85"/>
      <c r="FA67" s="85"/>
      <c r="FB67" s="85"/>
      <c r="FC67" s="85"/>
      <c r="FD67" s="85"/>
      <c r="FE67" s="85"/>
      <c r="FF67" s="85"/>
      <c r="FG67" s="85"/>
      <c r="FH67" s="85"/>
      <c r="FI67" s="85"/>
      <c r="FJ67" s="85"/>
      <c r="FK67" s="85"/>
      <c r="FL67" s="85"/>
      <c r="FM67" s="85"/>
      <c r="FN67" s="85"/>
      <c r="FO67" s="85"/>
      <c r="FP67" s="85"/>
      <c r="FQ67" s="85"/>
      <c r="FR67" s="85"/>
      <c r="FS67" s="85"/>
      <c r="FT67" s="85"/>
      <c r="FU67" s="85"/>
      <c r="FV67" s="85"/>
      <c r="FW67" s="86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87"/>
      <c r="CW68" s="88"/>
      <c r="CX68" s="88"/>
      <c r="CY68" s="88"/>
      <c r="CZ68" s="88"/>
      <c r="DA68" s="88"/>
      <c r="DB68" s="88"/>
      <c r="DC68" s="88"/>
      <c r="DD68" s="88"/>
      <c r="DE68" s="88"/>
      <c r="DF68" s="88"/>
      <c r="DG68" s="88"/>
      <c r="DH68" s="88"/>
      <c r="DI68" s="88"/>
      <c r="DJ68" s="88"/>
      <c r="DK68" s="88"/>
      <c r="DL68" s="88"/>
      <c r="DM68" s="88"/>
      <c r="DN68" s="88"/>
      <c r="DO68" s="88"/>
      <c r="DP68" s="88"/>
      <c r="DQ68" s="88"/>
      <c r="DR68" s="88"/>
      <c r="DS68" s="88"/>
      <c r="DT68" s="88"/>
      <c r="DU68" s="88"/>
      <c r="DV68" s="88"/>
      <c r="DW68" s="88"/>
      <c r="DX68" s="88"/>
      <c r="DY68" s="88"/>
      <c r="DZ68" s="88"/>
      <c r="EA68" s="88"/>
      <c r="EB68" s="88"/>
      <c r="EC68" s="88"/>
      <c r="ED68" s="88"/>
      <c r="EE68" s="88"/>
      <c r="EF68" s="88"/>
      <c r="EG68" s="88"/>
      <c r="EH68" s="88"/>
      <c r="EI68" s="88"/>
      <c r="EJ68" s="88"/>
      <c r="EK68" s="88"/>
      <c r="EL68" s="88"/>
      <c r="EM68" s="88"/>
      <c r="EN68" s="88"/>
      <c r="EO68" s="88"/>
      <c r="EP68" s="88"/>
      <c r="EQ68" s="88"/>
      <c r="ER68" s="88"/>
      <c r="ES68" s="88"/>
      <c r="ET68" s="88"/>
      <c r="EU68" s="88"/>
      <c r="EV68" s="88"/>
      <c r="EW68" s="88"/>
      <c r="EX68" s="88"/>
      <c r="EY68" s="88"/>
      <c r="EZ68" s="88"/>
      <c r="FA68" s="88"/>
      <c r="FB68" s="88"/>
      <c r="FC68" s="88"/>
      <c r="FD68" s="88"/>
      <c r="FE68" s="88"/>
      <c r="FF68" s="88"/>
      <c r="FG68" s="88"/>
      <c r="FH68" s="88"/>
      <c r="FI68" s="88"/>
      <c r="FJ68" s="88"/>
      <c r="FK68" s="88"/>
      <c r="FL68" s="88"/>
      <c r="FM68" s="88"/>
      <c r="FN68" s="88"/>
      <c r="FO68" s="88"/>
      <c r="FP68" s="88"/>
      <c r="FQ68" s="88"/>
      <c r="FR68" s="88"/>
      <c r="FS68" s="88"/>
      <c r="FT68" s="88"/>
      <c r="FU68" s="88"/>
      <c r="FV68" s="88"/>
      <c r="FW68" s="89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87"/>
      <c r="CW69" s="88"/>
      <c r="CX69" s="88"/>
      <c r="CY69" s="88"/>
      <c r="CZ69" s="88"/>
      <c r="DA69" s="88"/>
      <c r="DB69" s="88"/>
      <c r="DC69" s="88"/>
      <c r="DD69" s="88"/>
      <c r="DE69" s="88"/>
      <c r="DF69" s="88"/>
      <c r="DG69" s="88"/>
      <c r="DH69" s="88"/>
      <c r="DI69" s="88"/>
      <c r="DJ69" s="88"/>
      <c r="DK69" s="88"/>
      <c r="DL69" s="88"/>
      <c r="DM69" s="88"/>
      <c r="DN69" s="88"/>
      <c r="DO69" s="88"/>
      <c r="DP69" s="88"/>
      <c r="DQ69" s="88"/>
      <c r="DR69" s="88"/>
      <c r="DS69" s="88"/>
      <c r="DT69" s="88"/>
      <c r="DU69" s="88"/>
      <c r="DV69" s="88"/>
      <c r="DW69" s="88"/>
      <c r="DX69" s="88"/>
      <c r="DY69" s="88"/>
      <c r="DZ69" s="88"/>
      <c r="EA69" s="88"/>
      <c r="EB69" s="88"/>
      <c r="EC69" s="88"/>
      <c r="ED69" s="88"/>
      <c r="EE69" s="88"/>
      <c r="EF69" s="88"/>
      <c r="EG69" s="88"/>
      <c r="EH69" s="88"/>
      <c r="EI69" s="88"/>
      <c r="EJ69" s="88"/>
      <c r="EK69" s="88"/>
      <c r="EL69" s="88"/>
      <c r="EM69" s="88"/>
      <c r="EN69" s="88"/>
      <c r="EO69" s="88"/>
      <c r="EP69" s="88"/>
      <c r="EQ69" s="88"/>
      <c r="ER69" s="88"/>
      <c r="ES69" s="88"/>
      <c r="ET69" s="88"/>
      <c r="EU69" s="88"/>
      <c r="EV69" s="88"/>
      <c r="EW69" s="88"/>
      <c r="EX69" s="88"/>
      <c r="EY69" s="88"/>
      <c r="EZ69" s="88"/>
      <c r="FA69" s="88"/>
      <c r="FB69" s="88"/>
      <c r="FC69" s="88"/>
      <c r="FD69" s="88"/>
      <c r="FE69" s="88"/>
      <c r="FF69" s="88"/>
      <c r="FG69" s="88"/>
      <c r="FH69" s="88"/>
      <c r="FI69" s="88"/>
      <c r="FJ69" s="88"/>
      <c r="FK69" s="88"/>
      <c r="FL69" s="88"/>
      <c r="FM69" s="88"/>
      <c r="FN69" s="88"/>
      <c r="FO69" s="88"/>
      <c r="FP69" s="88"/>
      <c r="FQ69" s="88"/>
      <c r="FR69" s="88"/>
      <c r="FS69" s="88"/>
      <c r="FT69" s="88"/>
      <c r="FU69" s="88"/>
      <c r="FV69" s="88"/>
      <c r="FW69" s="89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0"/>
      <c r="CW70" s="91"/>
      <c r="CX70" s="91"/>
      <c r="CY70" s="91"/>
      <c r="CZ70" s="91"/>
      <c r="DA70" s="91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  <c r="EL70" s="91"/>
      <c r="EM70" s="91"/>
      <c r="EN70" s="91"/>
      <c r="EO70" s="91"/>
      <c r="EP70" s="91"/>
      <c r="EQ70" s="91"/>
      <c r="ER70" s="91"/>
      <c r="ES70" s="91"/>
      <c r="ET70" s="91"/>
      <c r="EU70" s="91"/>
      <c r="EV70" s="91"/>
      <c r="EW70" s="91"/>
      <c r="EX70" s="91"/>
      <c r="EY70" s="91"/>
      <c r="EZ70" s="91"/>
      <c r="FA70" s="91"/>
      <c r="FB70" s="91"/>
      <c r="FC70" s="91"/>
      <c r="FD70" s="91"/>
      <c r="FE70" s="91"/>
      <c r="FF70" s="91"/>
      <c r="FG70" s="91"/>
      <c r="FH70" s="91"/>
      <c r="FI70" s="91"/>
      <c r="FJ70" s="91"/>
      <c r="FK70" s="91"/>
      <c r="FL70" s="91"/>
      <c r="FM70" s="91"/>
      <c r="FN70" s="91"/>
      <c r="FO70" s="91"/>
      <c r="FP70" s="91"/>
      <c r="FQ70" s="91"/>
      <c r="FR70" s="91"/>
      <c r="FS70" s="91"/>
      <c r="FT70" s="91"/>
      <c r="FU70" s="91"/>
      <c r="FV70" s="91"/>
      <c r="FW70" s="92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6" t="s">
        <v>34</v>
      </c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93">
        <f>データ!$B$11</f>
        <v>41640</v>
      </c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5"/>
      <c r="AG76" s="93">
        <f>データ!$C$11</f>
        <v>42005</v>
      </c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5"/>
      <c r="AV76" s="93">
        <f>データ!$D$11</f>
        <v>42370</v>
      </c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5"/>
      <c r="BK76" s="93">
        <f>データ!$E$11</f>
        <v>42736</v>
      </c>
      <c r="BL76" s="94"/>
      <c r="BM76" s="94"/>
      <c r="BN76" s="94"/>
      <c r="BO76" s="94"/>
      <c r="BP76" s="94"/>
      <c r="BQ76" s="94"/>
      <c r="BR76" s="94"/>
      <c r="BS76" s="94"/>
      <c r="BT76" s="94"/>
      <c r="BU76" s="94"/>
      <c r="BV76" s="94"/>
      <c r="BW76" s="94"/>
      <c r="BX76" s="94"/>
      <c r="BY76" s="95"/>
      <c r="BZ76" s="93">
        <f>データ!$F$11</f>
        <v>43101</v>
      </c>
      <c r="CA76" s="94"/>
      <c r="CB76" s="94"/>
      <c r="CC76" s="94"/>
      <c r="CD76" s="94"/>
      <c r="CE76" s="94"/>
      <c r="CF76" s="94"/>
      <c r="CG76" s="94"/>
      <c r="CH76" s="94"/>
      <c r="CI76" s="94"/>
      <c r="CJ76" s="94"/>
      <c r="CK76" s="94"/>
      <c r="CL76" s="94"/>
      <c r="CM76" s="94"/>
      <c r="CN76" s="95"/>
      <c r="CO76" s="4"/>
      <c r="CP76" s="4"/>
      <c r="CQ76" s="4"/>
      <c r="CR76" s="4"/>
      <c r="CS76" s="4"/>
      <c r="CT76" s="4"/>
      <c r="CU76" s="4"/>
      <c r="CV76" s="84">
        <f>データ!CN7</f>
        <v>3000</v>
      </c>
      <c r="CW76" s="85"/>
      <c r="CX76" s="85"/>
      <c r="CY76" s="85"/>
      <c r="CZ76" s="85"/>
      <c r="DA76" s="85"/>
      <c r="DB76" s="85"/>
      <c r="DC76" s="85"/>
      <c r="DD76" s="85"/>
      <c r="DE76" s="85"/>
      <c r="DF76" s="85"/>
      <c r="DG76" s="85"/>
      <c r="DH76" s="85"/>
      <c r="DI76" s="85"/>
      <c r="DJ76" s="85"/>
      <c r="DK76" s="85"/>
      <c r="DL76" s="85"/>
      <c r="DM76" s="85"/>
      <c r="DN76" s="85"/>
      <c r="DO76" s="85"/>
      <c r="DP76" s="85"/>
      <c r="DQ76" s="85"/>
      <c r="DR76" s="85"/>
      <c r="DS76" s="85"/>
      <c r="DT76" s="85"/>
      <c r="DU76" s="85"/>
      <c r="DV76" s="85"/>
      <c r="DW76" s="85"/>
      <c r="DX76" s="85"/>
      <c r="DY76" s="85"/>
      <c r="DZ76" s="85"/>
      <c r="EA76" s="85"/>
      <c r="EB76" s="85"/>
      <c r="EC76" s="85"/>
      <c r="ED76" s="85"/>
      <c r="EE76" s="85"/>
      <c r="EF76" s="85"/>
      <c r="EG76" s="85"/>
      <c r="EH76" s="85"/>
      <c r="EI76" s="85"/>
      <c r="EJ76" s="85"/>
      <c r="EK76" s="85"/>
      <c r="EL76" s="85"/>
      <c r="EM76" s="85"/>
      <c r="EN76" s="85"/>
      <c r="EO76" s="85"/>
      <c r="EP76" s="85"/>
      <c r="EQ76" s="85"/>
      <c r="ER76" s="85"/>
      <c r="ES76" s="85"/>
      <c r="ET76" s="85"/>
      <c r="EU76" s="85"/>
      <c r="EV76" s="85"/>
      <c r="EW76" s="85"/>
      <c r="EX76" s="85"/>
      <c r="EY76" s="85"/>
      <c r="EZ76" s="85"/>
      <c r="FA76" s="85"/>
      <c r="FB76" s="85"/>
      <c r="FC76" s="85"/>
      <c r="FD76" s="85"/>
      <c r="FE76" s="85"/>
      <c r="FF76" s="85"/>
      <c r="FG76" s="85"/>
      <c r="FH76" s="85"/>
      <c r="FI76" s="85"/>
      <c r="FJ76" s="85"/>
      <c r="FK76" s="85"/>
      <c r="FL76" s="85"/>
      <c r="FM76" s="85"/>
      <c r="FN76" s="85"/>
      <c r="FO76" s="85"/>
      <c r="FP76" s="85"/>
      <c r="FQ76" s="85"/>
      <c r="FR76" s="85"/>
      <c r="FS76" s="85"/>
      <c r="FT76" s="85"/>
      <c r="FU76" s="85"/>
      <c r="FV76" s="85"/>
      <c r="FW76" s="86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93">
        <f>データ!$B$11</f>
        <v>41640</v>
      </c>
      <c r="GM76" s="94"/>
      <c r="GN76" s="94"/>
      <c r="GO76" s="94"/>
      <c r="GP76" s="94"/>
      <c r="GQ76" s="94"/>
      <c r="GR76" s="94"/>
      <c r="GS76" s="94"/>
      <c r="GT76" s="94"/>
      <c r="GU76" s="94"/>
      <c r="GV76" s="94"/>
      <c r="GW76" s="94"/>
      <c r="GX76" s="94"/>
      <c r="GY76" s="94"/>
      <c r="GZ76" s="95"/>
      <c r="HA76" s="93">
        <f>データ!$C$11</f>
        <v>42005</v>
      </c>
      <c r="HB76" s="94"/>
      <c r="HC76" s="94"/>
      <c r="HD76" s="94"/>
      <c r="HE76" s="94"/>
      <c r="HF76" s="94"/>
      <c r="HG76" s="94"/>
      <c r="HH76" s="94"/>
      <c r="HI76" s="94"/>
      <c r="HJ76" s="94"/>
      <c r="HK76" s="94"/>
      <c r="HL76" s="94"/>
      <c r="HM76" s="94"/>
      <c r="HN76" s="94"/>
      <c r="HO76" s="95"/>
      <c r="HP76" s="93">
        <f>データ!$D$11</f>
        <v>42370</v>
      </c>
      <c r="HQ76" s="94"/>
      <c r="HR76" s="94"/>
      <c r="HS76" s="94"/>
      <c r="HT76" s="94"/>
      <c r="HU76" s="94"/>
      <c r="HV76" s="94"/>
      <c r="HW76" s="94"/>
      <c r="HX76" s="94"/>
      <c r="HY76" s="94"/>
      <c r="HZ76" s="94"/>
      <c r="IA76" s="94"/>
      <c r="IB76" s="94"/>
      <c r="IC76" s="94"/>
      <c r="ID76" s="95"/>
      <c r="IE76" s="93">
        <f>データ!$E$11</f>
        <v>42736</v>
      </c>
      <c r="IF76" s="94"/>
      <c r="IG76" s="94"/>
      <c r="IH76" s="94"/>
      <c r="II76" s="94"/>
      <c r="IJ76" s="94"/>
      <c r="IK76" s="94"/>
      <c r="IL76" s="94"/>
      <c r="IM76" s="94"/>
      <c r="IN76" s="94"/>
      <c r="IO76" s="94"/>
      <c r="IP76" s="94"/>
      <c r="IQ76" s="94"/>
      <c r="IR76" s="94"/>
      <c r="IS76" s="95"/>
      <c r="IT76" s="93">
        <f>データ!$F$11</f>
        <v>43101</v>
      </c>
      <c r="IU76" s="94"/>
      <c r="IV76" s="94"/>
      <c r="IW76" s="94"/>
      <c r="IX76" s="94"/>
      <c r="IY76" s="94"/>
      <c r="IZ76" s="94"/>
      <c r="JA76" s="94"/>
      <c r="JB76" s="94"/>
      <c r="JC76" s="94"/>
      <c r="JD76" s="94"/>
      <c r="JE76" s="94"/>
      <c r="JF76" s="94"/>
      <c r="JG76" s="94"/>
      <c r="JH76" s="95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93">
        <f>データ!$B$11</f>
        <v>41640</v>
      </c>
      <c r="KB76" s="94"/>
      <c r="KC76" s="94"/>
      <c r="KD76" s="94"/>
      <c r="KE76" s="94"/>
      <c r="KF76" s="94"/>
      <c r="KG76" s="94"/>
      <c r="KH76" s="94"/>
      <c r="KI76" s="94"/>
      <c r="KJ76" s="94"/>
      <c r="KK76" s="94"/>
      <c r="KL76" s="94"/>
      <c r="KM76" s="94"/>
      <c r="KN76" s="94"/>
      <c r="KO76" s="95"/>
      <c r="KP76" s="93">
        <f>データ!$C$11</f>
        <v>42005</v>
      </c>
      <c r="KQ76" s="94"/>
      <c r="KR76" s="94"/>
      <c r="KS76" s="94"/>
      <c r="KT76" s="94"/>
      <c r="KU76" s="94"/>
      <c r="KV76" s="94"/>
      <c r="KW76" s="94"/>
      <c r="KX76" s="94"/>
      <c r="KY76" s="94"/>
      <c r="KZ76" s="94"/>
      <c r="LA76" s="94"/>
      <c r="LB76" s="94"/>
      <c r="LC76" s="94"/>
      <c r="LD76" s="95"/>
      <c r="LE76" s="93">
        <f>データ!$D$11</f>
        <v>42370</v>
      </c>
      <c r="LF76" s="94"/>
      <c r="LG76" s="94"/>
      <c r="LH76" s="94"/>
      <c r="LI76" s="94"/>
      <c r="LJ76" s="94"/>
      <c r="LK76" s="94"/>
      <c r="LL76" s="94"/>
      <c r="LM76" s="94"/>
      <c r="LN76" s="94"/>
      <c r="LO76" s="94"/>
      <c r="LP76" s="94"/>
      <c r="LQ76" s="94"/>
      <c r="LR76" s="94"/>
      <c r="LS76" s="95"/>
      <c r="LT76" s="93">
        <f>データ!$E$11</f>
        <v>42736</v>
      </c>
      <c r="LU76" s="94"/>
      <c r="LV76" s="94"/>
      <c r="LW76" s="94"/>
      <c r="LX76" s="94"/>
      <c r="LY76" s="94"/>
      <c r="LZ76" s="94"/>
      <c r="MA76" s="94"/>
      <c r="MB76" s="94"/>
      <c r="MC76" s="94"/>
      <c r="MD76" s="94"/>
      <c r="ME76" s="94"/>
      <c r="MF76" s="94"/>
      <c r="MG76" s="94"/>
      <c r="MH76" s="95"/>
      <c r="MI76" s="93">
        <f>データ!$F$11</f>
        <v>43101</v>
      </c>
      <c r="MJ76" s="94"/>
      <c r="MK76" s="94"/>
      <c r="ML76" s="94"/>
      <c r="MM76" s="94"/>
      <c r="MN76" s="94"/>
      <c r="MO76" s="94"/>
      <c r="MP76" s="94"/>
      <c r="MQ76" s="94"/>
      <c r="MR76" s="94"/>
      <c r="MS76" s="94"/>
      <c r="MT76" s="94"/>
      <c r="MU76" s="94"/>
      <c r="MV76" s="94"/>
      <c r="MW76" s="95"/>
      <c r="MX76" s="4"/>
      <c r="MY76" s="4"/>
      <c r="MZ76" s="4"/>
      <c r="NA76" s="4"/>
      <c r="NB76" s="4"/>
      <c r="NC76" s="44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22"/>
      <c r="C77" s="4"/>
      <c r="D77" s="4"/>
      <c r="E77" s="4"/>
      <c r="F77" s="4"/>
      <c r="I77" s="83" t="s">
        <v>27</v>
      </c>
      <c r="J77" s="83"/>
      <c r="K77" s="83"/>
      <c r="L77" s="83"/>
      <c r="M77" s="83"/>
      <c r="N77" s="83"/>
      <c r="O77" s="83"/>
      <c r="P77" s="83"/>
      <c r="Q77" s="83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87"/>
      <c r="CW77" s="88"/>
      <c r="CX77" s="88"/>
      <c r="CY77" s="88"/>
      <c r="CZ77" s="88"/>
      <c r="DA77" s="88"/>
      <c r="DB77" s="88"/>
      <c r="DC77" s="88"/>
      <c r="DD77" s="88"/>
      <c r="DE77" s="88"/>
      <c r="DF77" s="88"/>
      <c r="DG77" s="88"/>
      <c r="DH77" s="88"/>
      <c r="DI77" s="88"/>
      <c r="DJ77" s="88"/>
      <c r="DK77" s="88"/>
      <c r="DL77" s="88"/>
      <c r="DM77" s="88"/>
      <c r="DN77" s="88"/>
      <c r="DO77" s="88"/>
      <c r="DP77" s="88"/>
      <c r="DQ77" s="88"/>
      <c r="DR77" s="88"/>
      <c r="DS77" s="88"/>
      <c r="DT77" s="88"/>
      <c r="DU77" s="88"/>
      <c r="DV77" s="88"/>
      <c r="DW77" s="88"/>
      <c r="DX77" s="88"/>
      <c r="DY77" s="88"/>
      <c r="DZ77" s="88"/>
      <c r="EA77" s="88"/>
      <c r="EB77" s="88"/>
      <c r="EC77" s="88"/>
      <c r="ED77" s="88"/>
      <c r="EE77" s="88"/>
      <c r="EF77" s="88"/>
      <c r="EG77" s="88"/>
      <c r="EH77" s="88"/>
      <c r="EI77" s="88"/>
      <c r="EJ77" s="88"/>
      <c r="EK77" s="88"/>
      <c r="EL77" s="88"/>
      <c r="EM77" s="88"/>
      <c r="EN77" s="88"/>
      <c r="EO77" s="88"/>
      <c r="EP77" s="88"/>
      <c r="EQ77" s="88"/>
      <c r="ER77" s="88"/>
      <c r="ES77" s="88"/>
      <c r="ET77" s="88"/>
      <c r="EU77" s="88"/>
      <c r="EV77" s="88"/>
      <c r="EW77" s="88"/>
      <c r="EX77" s="88"/>
      <c r="EY77" s="88"/>
      <c r="EZ77" s="88"/>
      <c r="FA77" s="88"/>
      <c r="FB77" s="88"/>
      <c r="FC77" s="88"/>
      <c r="FD77" s="88"/>
      <c r="FE77" s="88"/>
      <c r="FF77" s="88"/>
      <c r="FG77" s="88"/>
      <c r="FH77" s="88"/>
      <c r="FI77" s="88"/>
      <c r="FJ77" s="88"/>
      <c r="FK77" s="88"/>
      <c r="FL77" s="88"/>
      <c r="FM77" s="88"/>
      <c r="FN77" s="88"/>
      <c r="FO77" s="88"/>
      <c r="FP77" s="88"/>
      <c r="FQ77" s="88"/>
      <c r="FR77" s="88"/>
      <c r="FS77" s="88"/>
      <c r="FT77" s="88"/>
      <c r="FU77" s="88"/>
      <c r="FV77" s="88"/>
      <c r="FW77" s="89"/>
      <c r="FY77" s="4"/>
      <c r="FZ77" s="4"/>
      <c r="GA77" s="4"/>
      <c r="GB77" s="4"/>
      <c r="GC77" s="83" t="s">
        <v>27</v>
      </c>
      <c r="GD77" s="83"/>
      <c r="GE77" s="83"/>
      <c r="GF77" s="83"/>
      <c r="GG77" s="83"/>
      <c r="GH77" s="83"/>
      <c r="GI77" s="83"/>
      <c r="GJ77" s="83"/>
      <c r="GK77" s="83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3" t="s">
        <v>27</v>
      </c>
      <c r="JS77" s="83"/>
      <c r="JT77" s="83"/>
      <c r="JU77" s="83"/>
      <c r="JV77" s="83"/>
      <c r="JW77" s="83"/>
      <c r="JX77" s="83"/>
      <c r="JY77" s="83"/>
      <c r="JZ77" s="83"/>
      <c r="KA77" s="80">
        <f>データ!CZ7</f>
        <v>0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0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22"/>
      <c r="C78" s="4"/>
      <c r="D78" s="4"/>
      <c r="E78" s="4"/>
      <c r="F78" s="4"/>
      <c r="I78" s="83" t="s">
        <v>29</v>
      </c>
      <c r="J78" s="83"/>
      <c r="K78" s="83"/>
      <c r="L78" s="83"/>
      <c r="M78" s="83"/>
      <c r="N78" s="83"/>
      <c r="O78" s="83"/>
      <c r="P78" s="83"/>
      <c r="Q78" s="83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87"/>
      <c r="CW78" s="88"/>
      <c r="CX78" s="88"/>
      <c r="CY78" s="88"/>
      <c r="CZ78" s="88"/>
      <c r="DA78" s="88"/>
      <c r="DB78" s="88"/>
      <c r="DC78" s="88"/>
      <c r="DD78" s="88"/>
      <c r="DE78" s="88"/>
      <c r="DF78" s="88"/>
      <c r="DG78" s="88"/>
      <c r="DH78" s="88"/>
      <c r="DI78" s="88"/>
      <c r="DJ78" s="88"/>
      <c r="DK78" s="88"/>
      <c r="DL78" s="88"/>
      <c r="DM78" s="88"/>
      <c r="DN78" s="88"/>
      <c r="DO78" s="88"/>
      <c r="DP78" s="88"/>
      <c r="DQ78" s="88"/>
      <c r="DR78" s="88"/>
      <c r="DS78" s="88"/>
      <c r="DT78" s="88"/>
      <c r="DU78" s="88"/>
      <c r="DV78" s="88"/>
      <c r="DW78" s="88"/>
      <c r="DX78" s="88"/>
      <c r="DY78" s="88"/>
      <c r="DZ78" s="88"/>
      <c r="EA78" s="88"/>
      <c r="EB78" s="88"/>
      <c r="EC78" s="88"/>
      <c r="ED78" s="88"/>
      <c r="EE78" s="88"/>
      <c r="EF78" s="88"/>
      <c r="EG78" s="88"/>
      <c r="EH78" s="88"/>
      <c r="EI78" s="88"/>
      <c r="EJ78" s="88"/>
      <c r="EK78" s="88"/>
      <c r="EL78" s="88"/>
      <c r="EM78" s="88"/>
      <c r="EN78" s="88"/>
      <c r="EO78" s="88"/>
      <c r="EP78" s="88"/>
      <c r="EQ78" s="88"/>
      <c r="ER78" s="88"/>
      <c r="ES78" s="88"/>
      <c r="ET78" s="88"/>
      <c r="EU78" s="88"/>
      <c r="EV78" s="88"/>
      <c r="EW78" s="88"/>
      <c r="EX78" s="88"/>
      <c r="EY78" s="88"/>
      <c r="EZ78" s="88"/>
      <c r="FA78" s="88"/>
      <c r="FB78" s="88"/>
      <c r="FC78" s="88"/>
      <c r="FD78" s="88"/>
      <c r="FE78" s="88"/>
      <c r="FF78" s="88"/>
      <c r="FG78" s="88"/>
      <c r="FH78" s="88"/>
      <c r="FI78" s="88"/>
      <c r="FJ78" s="88"/>
      <c r="FK78" s="88"/>
      <c r="FL78" s="88"/>
      <c r="FM78" s="88"/>
      <c r="FN78" s="88"/>
      <c r="FO78" s="88"/>
      <c r="FP78" s="88"/>
      <c r="FQ78" s="88"/>
      <c r="FR78" s="88"/>
      <c r="FS78" s="88"/>
      <c r="FT78" s="88"/>
      <c r="FU78" s="88"/>
      <c r="FV78" s="88"/>
      <c r="FW78" s="89"/>
      <c r="FY78" s="4"/>
      <c r="FZ78" s="4"/>
      <c r="GA78" s="4"/>
      <c r="GB78" s="4"/>
      <c r="GC78" s="83" t="s">
        <v>29</v>
      </c>
      <c r="GD78" s="83"/>
      <c r="GE78" s="83"/>
      <c r="GF78" s="83"/>
      <c r="GG78" s="83"/>
      <c r="GH78" s="83"/>
      <c r="GI78" s="83"/>
      <c r="GJ78" s="83"/>
      <c r="GK78" s="83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3" t="s">
        <v>29</v>
      </c>
      <c r="JS78" s="83"/>
      <c r="JT78" s="83"/>
      <c r="JU78" s="83"/>
      <c r="JV78" s="83"/>
      <c r="JW78" s="83"/>
      <c r="JX78" s="83"/>
      <c r="JY78" s="83"/>
      <c r="JZ78" s="83"/>
      <c r="KA78" s="80">
        <f>データ!DE7</f>
        <v>78.400000000000006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70.5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59.2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62.4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82.7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0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  <c r="EF79" s="91"/>
      <c r="EG79" s="91"/>
      <c r="EH79" s="91"/>
      <c r="EI79" s="91"/>
      <c r="EJ79" s="91"/>
      <c r="EK79" s="91"/>
      <c r="EL79" s="91"/>
      <c r="EM79" s="91"/>
      <c r="EN79" s="91"/>
      <c r="EO79" s="91"/>
      <c r="EP79" s="91"/>
      <c r="EQ79" s="91"/>
      <c r="ER79" s="91"/>
      <c r="ES79" s="91"/>
      <c r="ET79" s="91"/>
      <c r="EU79" s="91"/>
      <c r="EV79" s="91"/>
      <c r="EW79" s="91"/>
      <c r="EX79" s="91"/>
      <c r="EY79" s="91"/>
      <c r="EZ79" s="91"/>
      <c r="FA79" s="91"/>
      <c r="FB79" s="91"/>
      <c r="FC79" s="91"/>
      <c r="FD79" s="91"/>
      <c r="FE79" s="91"/>
      <c r="FF79" s="91"/>
      <c r="FG79" s="91"/>
      <c r="FH79" s="91"/>
      <c r="FI79" s="91"/>
      <c r="FJ79" s="91"/>
      <c r="FK79" s="91"/>
      <c r="FL79" s="91"/>
      <c r="FM79" s="91"/>
      <c r="FN79" s="91"/>
      <c r="FO79" s="91"/>
      <c r="FP79" s="91"/>
      <c r="FQ79" s="91"/>
      <c r="FR79" s="91"/>
      <c r="FS79" s="91"/>
      <c r="FT79" s="91"/>
      <c r="FU79" s="91"/>
      <c r="FV79" s="91"/>
      <c r="FW79" s="92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03"/>
      <c r="NE82" s="104"/>
      <c r="NF82" s="104"/>
      <c r="NG82" s="104"/>
      <c r="NH82" s="104"/>
      <c r="NI82" s="104"/>
      <c r="NJ82" s="104"/>
      <c r="NK82" s="104"/>
      <c r="NL82" s="104"/>
      <c r="NM82" s="104"/>
      <c r="NN82" s="104"/>
      <c r="NO82" s="104"/>
      <c r="NP82" s="104"/>
      <c r="NQ82" s="104"/>
      <c r="NR82" s="10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【297.1】</v>
      </c>
      <c r="C88" s="46" t="str">
        <f>データ!AT6</f>
        <v>【5.3】</v>
      </c>
      <c r="D88" s="46" t="str">
        <f>データ!BE6</f>
        <v>【30】</v>
      </c>
      <c r="E88" s="46" t="str">
        <f>データ!DU6</f>
        <v>【199.3】</v>
      </c>
      <c r="F88" s="46" t="str">
        <f>データ!BP6</f>
        <v>【26.3】</v>
      </c>
      <c r="G88" s="46" t="str">
        <f>データ!CA6</f>
        <v>【16,102】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【103.6】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YPL9zu8QRzDufm7drHpjqgw7j2LIQQWziy10lP+IO8ublxehaiqNiREKxvYiirQ1jZlg3Ges+h/5wf4ne87uTQ==" saltValue="ixI0ZLtz5bnn4KKgO1mu8Q==" spinCount="100000" sheet="1" objects="1" scenarios="1" formatCells="0" formatColumns="0" formatRows="0"/>
  <mergeCells count="204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3" t="s">
        <v>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61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62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63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64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65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66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67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68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69</v>
      </c>
      <c r="CN4" s="149" t="s">
        <v>70</v>
      </c>
      <c r="CO4" s="140" t="s">
        <v>71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72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73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74</v>
      </c>
      <c r="B5" s="58"/>
      <c r="C5" s="58"/>
      <c r="D5" s="58"/>
      <c r="E5" s="58"/>
      <c r="F5" s="58"/>
      <c r="G5" s="58"/>
      <c r="H5" s="59" t="s">
        <v>75</v>
      </c>
      <c r="I5" s="59" t="s">
        <v>76</v>
      </c>
      <c r="J5" s="59" t="s">
        <v>77</v>
      </c>
      <c r="K5" s="59" t="s">
        <v>78</v>
      </c>
      <c r="L5" s="59" t="s">
        <v>79</v>
      </c>
      <c r="M5" s="59" t="s">
        <v>4</v>
      </c>
      <c r="N5" s="59" t="s">
        <v>5</v>
      </c>
      <c r="O5" s="59" t="s">
        <v>80</v>
      </c>
      <c r="P5" s="59" t="s">
        <v>13</v>
      </c>
      <c r="Q5" s="59" t="s">
        <v>81</v>
      </c>
      <c r="R5" s="59" t="s">
        <v>82</v>
      </c>
      <c r="S5" s="59" t="s">
        <v>83</v>
      </c>
      <c r="T5" s="59" t="s">
        <v>84</v>
      </c>
      <c r="U5" s="59" t="s">
        <v>85</v>
      </c>
      <c r="V5" s="59" t="s">
        <v>86</v>
      </c>
      <c r="W5" s="59" t="s">
        <v>87</v>
      </c>
      <c r="X5" s="59" t="s">
        <v>88</v>
      </c>
      <c r="Y5" s="59" t="s">
        <v>89</v>
      </c>
      <c r="Z5" s="59" t="s">
        <v>90</v>
      </c>
      <c r="AA5" s="59" t="s">
        <v>91</v>
      </c>
      <c r="AB5" s="59" t="s">
        <v>92</v>
      </c>
      <c r="AC5" s="59" t="s">
        <v>93</v>
      </c>
      <c r="AD5" s="59" t="s">
        <v>94</v>
      </c>
      <c r="AE5" s="59" t="s">
        <v>95</v>
      </c>
      <c r="AF5" s="59" t="s">
        <v>96</v>
      </c>
      <c r="AG5" s="59" t="s">
        <v>97</v>
      </c>
      <c r="AH5" s="59" t="s">
        <v>98</v>
      </c>
      <c r="AI5" s="59" t="s">
        <v>99</v>
      </c>
      <c r="AJ5" s="59" t="s">
        <v>100</v>
      </c>
      <c r="AK5" s="59" t="s">
        <v>90</v>
      </c>
      <c r="AL5" s="59" t="s">
        <v>91</v>
      </c>
      <c r="AM5" s="59" t="s">
        <v>101</v>
      </c>
      <c r="AN5" s="59" t="s">
        <v>93</v>
      </c>
      <c r="AO5" s="59" t="s">
        <v>94</v>
      </c>
      <c r="AP5" s="59" t="s">
        <v>95</v>
      </c>
      <c r="AQ5" s="59" t="s">
        <v>96</v>
      </c>
      <c r="AR5" s="59" t="s">
        <v>97</v>
      </c>
      <c r="AS5" s="59" t="s">
        <v>98</v>
      </c>
      <c r="AT5" s="59" t="s">
        <v>99</v>
      </c>
      <c r="AU5" s="59" t="s">
        <v>89</v>
      </c>
      <c r="AV5" s="59" t="s">
        <v>102</v>
      </c>
      <c r="AW5" s="59" t="s">
        <v>103</v>
      </c>
      <c r="AX5" s="59" t="s">
        <v>101</v>
      </c>
      <c r="AY5" s="59" t="s">
        <v>104</v>
      </c>
      <c r="AZ5" s="59" t="s">
        <v>94</v>
      </c>
      <c r="BA5" s="59" t="s">
        <v>95</v>
      </c>
      <c r="BB5" s="59" t="s">
        <v>96</v>
      </c>
      <c r="BC5" s="59" t="s">
        <v>97</v>
      </c>
      <c r="BD5" s="59" t="s">
        <v>98</v>
      </c>
      <c r="BE5" s="59" t="s">
        <v>99</v>
      </c>
      <c r="BF5" s="59" t="s">
        <v>100</v>
      </c>
      <c r="BG5" s="59" t="s">
        <v>90</v>
      </c>
      <c r="BH5" s="59" t="s">
        <v>103</v>
      </c>
      <c r="BI5" s="59" t="s">
        <v>92</v>
      </c>
      <c r="BJ5" s="59" t="s">
        <v>93</v>
      </c>
      <c r="BK5" s="59" t="s">
        <v>94</v>
      </c>
      <c r="BL5" s="59" t="s">
        <v>95</v>
      </c>
      <c r="BM5" s="59" t="s">
        <v>96</v>
      </c>
      <c r="BN5" s="59" t="s">
        <v>97</v>
      </c>
      <c r="BO5" s="59" t="s">
        <v>98</v>
      </c>
      <c r="BP5" s="59" t="s">
        <v>99</v>
      </c>
      <c r="BQ5" s="59" t="s">
        <v>100</v>
      </c>
      <c r="BR5" s="59" t="s">
        <v>105</v>
      </c>
      <c r="BS5" s="59" t="s">
        <v>106</v>
      </c>
      <c r="BT5" s="59" t="s">
        <v>101</v>
      </c>
      <c r="BU5" s="59" t="s">
        <v>93</v>
      </c>
      <c r="BV5" s="59" t="s">
        <v>94</v>
      </c>
      <c r="BW5" s="59" t="s">
        <v>95</v>
      </c>
      <c r="BX5" s="59" t="s">
        <v>96</v>
      </c>
      <c r="BY5" s="59" t="s">
        <v>97</v>
      </c>
      <c r="BZ5" s="59" t="s">
        <v>98</v>
      </c>
      <c r="CA5" s="59" t="s">
        <v>99</v>
      </c>
      <c r="CB5" s="59" t="s">
        <v>100</v>
      </c>
      <c r="CC5" s="59" t="s">
        <v>90</v>
      </c>
      <c r="CD5" s="59" t="s">
        <v>103</v>
      </c>
      <c r="CE5" s="59" t="s">
        <v>92</v>
      </c>
      <c r="CF5" s="59" t="s">
        <v>104</v>
      </c>
      <c r="CG5" s="59" t="s">
        <v>94</v>
      </c>
      <c r="CH5" s="59" t="s">
        <v>95</v>
      </c>
      <c r="CI5" s="59" t="s">
        <v>96</v>
      </c>
      <c r="CJ5" s="59" t="s">
        <v>97</v>
      </c>
      <c r="CK5" s="59" t="s">
        <v>98</v>
      </c>
      <c r="CL5" s="59" t="s">
        <v>99</v>
      </c>
      <c r="CM5" s="150"/>
      <c r="CN5" s="150"/>
      <c r="CO5" s="59" t="s">
        <v>89</v>
      </c>
      <c r="CP5" s="59" t="s">
        <v>102</v>
      </c>
      <c r="CQ5" s="59" t="s">
        <v>103</v>
      </c>
      <c r="CR5" s="59" t="s">
        <v>101</v>
      </c>
      <c r="CS5" s="59" t="s">
        <v>104</v>
      </c>
      <c r="CT5" s="59" t="s">
        <v>94</v>
      </c>
      <c r="CU5" s="59" t="s">
        <v>95</v>
      </c>
      <c r="CV5" s="59" t="s">
        <v>96</v>
      </c>
      <c r="CW5" s="59" t="s">
        <v>97</v>
      </c>
      <c r="CX5" s="59" t="s">
        <v>98</v>
      </c>
      <c r="CY5" s="59" t="s">
        <v>99</v>
      </c>
      <c r="CZ5" s="59" t="s">
        <v>100</v>
      </c>
      <c r="DA5" s="59" t="s">
        <v>102</v>
      </c>
      <c r="DB5" s="59" t="s">
        <v>91</v>
      </c>
      <c r="DC5" s="59" t="s">
        <v>92</v>
      </c>
      <c r="DD5" s="59" t="s">
        <v>104</v>
      </c>
      <c r="DE5" s="59" t="s">
        <v>94</v>
      </c>
      <c r="DF5" s="59" t="s">
        <v>95</v>
      </c>
      <c r="DG5" s="59" t="s">
        <v>96</v>
      </c>
      <c r="DH5" s="59" t="s">
        <v>97</v>
      </c>
      <c r="DI5" s="59" t="s">
        <v>98</v>
      </c>
      <c r="DJ5" s="59" t="s">
        <v>35</v>
      </c>
      <c r="DK5" s="59" t="s">
        <v>89</v>
      </c>
      <c r="DL5" s="59" t="s">
        <v>102</v>
      </c>
      <c r="DM5" s="59" t="s">
        <v>91</v>
      </c>
      <c r="DN5" s="59" t="s">
        <v>101</v>
      </c>
      <c r="DO5" s="59" t="s">
        <v>93</v>
      </c>
      <c r="DP5" s="59" t="s">
        <v>94</v>
      </c>
      <c r="DQ5" s="59" t="s">
        <v>95</v>
      </c>
      <c r="DR5" s="59" t="s">
        <v>96</v>
      </c>
      <c r="DS5" s="59" t="s">
        <v>97</v>
      </c>
      <c r="DT5" s="59" t="s">
        <v>98</v>
      </c>
      <c r="DU5" s="59" t="s">
        <v>99</v>
      </c>
    </row>
    <row r="6" spans="1:125" s="66" customFormat="1" x14ac:dyDescent="0.15">
      <c r="A6" s="49" t="s">
        <v>107</v>
      </c>
      <c r="B6" s="60">
        <f>B8</f>
        <v>2018</v>
      </c>
      <c r="C6" s="60">
        <f t="shared" ref="C6:X6" si="1">C8</f>
        <v>221309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3</v>
      </c>
      <c r="H6" s="60" t="str">
        <f>SUBSTITUTE(H8,"　","")</f>
        <v>静岡県浜松市</v>
      </c>
      <c r="I6" s="60" t="str">
        <f t="shared" si="1"/>
        <v>新川南駐車場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届出駐車場</v>
      </c>
      <c r="Q6" s="62" t="str">
        <f t="shared" si="1"/>
        <v>広場式</v>
      </c>
      <c r="R6" s="63">
        <f t="shared" si="1"/>
        <v>48</v>
      </c>
      <c r="S6" s="62" t="str">
        <f t="shared" si="1"/>
        <v>駅</v>
      </c>
      <c r="T6" s="62" t="str">
        <f t="shared" si="1"/>
        <v>無</v>
      </c>
      <c r="U6" s="63">
        <f t="shared" si="1"/>
        <v>2060</v>
      </c>
      <c r="V6" s="63">
        <f t="shared" si="1"/>
        <v>82</v>
      </c>
      <c r="W6" s="63">
        <f t="shared" si="1"/>
        <v>300</v>
      </c>
      <c r="X6" s="62" t="str">
        <f t="shared" si="1"/>
        <v>利用料金制</v>
      </c>
      <c r="Y6" s="64">
        <f>IF(Y8="-",NA(),Y8)</f>
        <v>653.20000000000005</v>
      </c>
      <c r="Z6" s="64">
        <f t="shared" ref="Z6:AH6" si="2">IF(Z8="-",NA(),Z8)</f>
        <v>1099.5999999999999</v>
      </c>
      <c r="AA6" s="64">
        <f t="shared" si="2"/>
        <v>439.7</v>
      </c>
      <c r="AB6" s="64">
        <f t="shared" si="2"/>
        <v>374</v>
      </c>
      <c r="AC6" s="64">
        <f t="shared" si="2"/>
        <v>399.7</v>
      </c>
      <c r="AD6" s="64">
        <f t="shared" si="2"/>
        <v>385.5</v>
      </c>
      <c r="AE6" s="64">
        <f t="shared" si="2"/>
        <v>419.4</v>
      </c>
      <c r="AF6" s="64">
        <f t="shared" si="2"/>
        <v>371</v>
      </c>
      <c r="AG6" s="64">
        <f t="shared" si="2"/>
        <v>509.2</v>
      </c>
      <c r="AH6" s="64">
        <f t="shared" si="2"/>
        <v>449.1</v>
      </c>
      <c r="AI6" s="61" t="str">
        <f>IF(AI8="-","",IF(AI8="-","【-】","【"&amp;SUBSTITUTE(TEXT(AI8,"#,##0.0"),"-","△")&amp;"】"))</f>
        <v>【297.1】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3.5</v>
      </c>
      <c r="AP6" s="64">
        <f t="shared" si="3"/>
        <v>3.2</v>
      </c>
      <c r="AQ6" s="64">
        <f t="shared" si="3"/>
        <v>2.9</v>
      </c>
      <c r="AR6" s="64">
        <f t="shared" si="3"/>
        <v>6</v>
      </c>
      <c r="AS6" s="64">
        <f t="shared" si="3"/>
        <v>3.8</v>
      </c>
      <c r="AT6" s="61" t="str">
        <f>IF(AT8="-","",IF(AT8="-","【-】","【"&amp;SUBSTITUTE(TEXT(AT8,"#,##0.0"),"-","△")&amp;"】"))</f>
        <v>【5.3】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23</v>
      </c>
      <c r="BA6" s="65">
        <f t="shared" si="4"/>
        <v>22</v>
      </c>
      <c r="BB6" s="65">
        <f t="shared" si="4"/>
        <v>16</v>
      </c>
      <c r="BC6" s="65">
        <f t="shared" si="4"/>
        <v>21</v>
      </c>
      <c r="BD6" s="65">
        <f t="shared" si="4"/>
        <v>17</v>
      </c>
      <c r="BE6" s="63" t="str">
        <f>IF(BE8="-","",IF(BE8="-","【-】","【"&amp;SUBSTITUTE(TEXT(BE8,"#,##0"),"-","△")&amp;"】"))</f>
        <v>【30】</v>
      </c>
      <c r="BF6" s="64">
        <f>IF(BF8="-",NA(),BF8)</f>
        <v>84.7</v>
      </c>
      <c r="BG6" s="64">
        <f t="shared" ref="BG6:BO6" si="5">IF(BG8="-",NA(),BG8)</f>
        <v>90.9</v>
      </c>
      <c r="BH6" s="64">
        <f t="shared" si="5"/>
        <v>77.3</v>
      </c>
      <c r="BI6" s="64">
        <f t="shared" si="5"/>
        <v>274</v>
      </c>
      <c r="BJ6" s="64">
        <f t="shared" si="5"/>
        <v>299.7</v>
      </c>
      <c r="BK6" s="64">
        <f t="shared" si="5"/>
        <v>40.700000000000003</v>
      </c>
      <c r="BL6" s="64">
        <f t="shared" si="5"/>
        <v>38.200000000000003</v>
      </c>
      <c r="BM6" s="64">
        <f t="shared" si="5"/>
        <v>34.6</v>
      </c>
      <c r="BN6" s="64">
        <f t="shared" si="5"/>
        <v>37.6</v>
      </c>
      <c r="BO6" s="64">
        <f t="shared" si="5"/>
        <v>33.200000000000003</v>
      </c>
      <c r="BP6" s="61" t="str">
        <f>IF(BP8="-","",IF(BP8="-","【-】","【"&amp;SUBSTITUTE(TEXT(BP8,"#,##0.0"),"-","△")&amp;"】"))</f>
        <v>【26.3】</v>
      </c>
      <c r="BQ6" s="65">
        <f>IF(BQ8="-",NA(),BQ8)</f>
        <v>16849</v>
      </c>
      <c r="BR6" s="65">
        <f t="shared" ref="BR6:BZ6" si="6">IF(BR8="-",NA(),BR8)</f>
        <v>18349</v>
      </c>
      <c r="BS6" s="65">
        <f t="shared" si="6"/>
        <v>17346</v>
      </c>
      <c r="BT6" s="65">
        <f t="shared" si="6"/>
        <v>17896</v>
      </c>
      <c r="BU6" s="65">
        <f t="shared" si="6"/>
        <v>19797</v>
      </c>
      <c r="BV6" s="65">
        <f t="shared" si="6"/>
        <v>7496</v>
      </c>
      <c r="BW6" s="65">
        <f t="shared" si="6"/>
        <v>6967</v>
      </c>
      <c r="BX6" s="65">
        <f t="shared" si="6"/>
        <v>7138</v>
      </c>
      <c r="BY6" s="65">
        <f t="shared" si="6"/>
        <v>8131</v>
      </c>
      <c r="BZ6" s="65">
        <f t="shared" si="6"/>
        <v>8024</v>
      </c>
      <c r="CA6" s="63" t="str">
        <f>IF(CA8="-","",IF(CA8="-","【-】","【"&amp;SUBSTITUTE(TEXT(CA8,"#,##0"),"-","△")&amp;"】"))</f>
        <v>【16,102】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108</v>
      </c>
      <c r="CM6" s="63">
        <f t="shared" ref="CM6:CN6" si="7">CM8</f>
        <v>0</v>
      </c>
      <c r="CN6" s="63">
        <f t="shared" si="7"/>
        <v>3000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109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78.400000000000006</v>
      </c>
      <c r="DF6" s="64">
        <f t="shared" si="8"/>
        <v>70.5</v>
      </c>
      <c r="DG6" s="64">
        <f t="shared" si="8"/>
        <v>59.2</v>
      </c>
      <c r="DH6" s="64">
        <f t="shared" si="8"/>
        <v>62.4</v>
      </c>
      <c r="DI6" s="64">
        <f t="shared" si="8"/>
        <v>82.7</v>
      </c>
      <c r="DJ6" s="61" t="str">
        <f>IF(DJ8="-","",IF(DJ8="-","【-】","【"&amp;SUBSTITUTE(TEXT(DJ8,"#,##0.0"),"-","△")&amp;"】"))</f>
        <v>【103.6】</v>
      </c>
      <c r="DK6" s="64">
        <f>IF(DK8="-",NA(),DK8)</f>
        <v>164.6</v>
      </c>
      <c r="DL6" s="64">
        <f t="shared" ref="DL6:DT6" si="9">IF(DL8="-",NA(),DL8)</f>
        <v>143.9</v>
      </c>
      <c r="DM6" s="64">
        <f t="shared" si="9"/>
        <v>179.3</v>
      </c>
      <c r="DN6" s="64">
        <f t="shared" si="9"/>
        <v>173.2</v>
      </c>
      <c r="DO6" s="64">
        <f t="shared" si="9"/>
        <v>192.7</v>
      </c>
      <c r="DP6" s="64">
        <f t="shared" si="9"/>
        <v>252.8</v>
      </c>
      <c r="DQ6" s="64">
        <f t="shared" si="9"/>
        <v>269</v>
      </c>
      <c r="DR6" s="64">
        <f t="shared" si="9"/>
        <v>276.60000000000002</v>
      </c>
      <c r="DS6" s="64">
        <f t="shared" si="9"/>
        <v>274.8</v>
      </c>
      <c r="DT6" s="64">
        <f t="shared" si="9"/>
        <v>277.2</v>
      </c>
      <c r="DU6" s="61" t="str">
        <f>IF(DU8="-","",IF(DU8="-","【-】","【"&amp;SUBSTITUTE(TEXT(DU8,"#,##0.0"),"-","△")&amp;"】"))</f>
        <v>【199.3】</v>
      </c>
    </row>
    <row r="7" spans="1:125" s="66" customFormat="1" x14ac:dyDescent="0.15">
      <c r="A7" s="49" t="s">
        <v>110</v>
      </c>
      <c r="B7" s="60">
        <f t="shared" ref="B7:X7" si="10">B8</f>
        <v>2018</v>
      </c>
      <c r="C7" s="60">
        <f t="shared" si="10"/>
        <v>221309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3</v>
      </c>
      <c r="H7" s="60" t="str">
        <f t="shared" si="10"/>
        <v>静岡県　浜松市</v>
      </c>
      <c r="I7" s="60" t="str">
        <f t="shared" si="10"/>
        <v>新川南駐車場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届出駐車場</v>
      </c>
      <c r="Q7" s="62" t="str">
        <f t="shared" si="10"/>
        <v>広場式</v>
      </c>
      <c r="R7" s="63">
        <f t="shared" si="10"/>
        <v>48</v>
      </c>
      <c r="S7" s="62" t="str">
        <f t="shared" si="10"/>
        <v>駅</v>
      </c>
      <c r="T7" s="62" t="str">
        <f t="shared" si="10"/>
        <v>無</v>
      </c>
      <c r="U7" s="63">
        <f t="shared" si="10"/>
        <v>2060</v>
      </c>
      <c r="V7" s="63">
        <f t="shared" si="10"/>
        <v>82</v>
      </c>
      <c r="W7" s="63">
        <f t="shared" si="10"/>
        <v>300</v>
      </c>
      <c r="X7" s="62" t="str">
        <f t="shared" si="10"/>
        <v>利用料金制</v>
      </c>
      <c r="Y7" s="64">
        <f>Y8</f>
        <v>653.20000000000005</v>
      </c>
      <c r="Z7" s="64">
        <f t="shared" ref="Z7:AH7" si="11">Z8</f>
        <v>1099.5999999999999</v>
      </c>
      <c r="AA7" s="64">
        <f t="shared" si="11"/>
        <v>439.7</v>
      </c>
      <c r="AB7" s="64">
        <f t="shared" si="11"/>
        <v>374</v>
      </c>
      <c r="AC7" s="64">
        <f t="shared" si="11"/>
        <v>399.7</v>
      </c>
      <c r="AD7" s="64">
        <f t="shared" si="11"/>
        <v>385.5</v>
      </c>
      <c r="AE7" s="64">
        <f t="shared" si="11"/>
        <v>419.4</v>
      </c>
      <c r="AF7" s="64">
        <f t="shared" si="11"/>
        <v>371</v>
      </c>
      <c r="AG7" s="64">
        <f t="shared" si="11"/>
        <v>509.2</v>
      </c>
      <c r="AH7" s="64">
        <f t="shared" si="11"/>
        <v>449.1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3.5</v>
      </c>
      <c r="AP7" s="64">
        <f t="shared" si="12"/>
        <v>3.2</v>
      </c>
      <c r="AQ7" s="64">
        <f t="shared" si="12"/>
        <v>2.9</v>
      </c>
      <c r="AR7" s="64">
        <f t="shared" si="12"/>
        <v>6</v>
      </c>
      <c r="AS7" s="64">
        <f t="shared" si="12"/>
        <v>3.8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23</v>
      </c>
      <c r="BA7" s="65">
        <f t="shared" si="13"/>
        <v>22</v>
      </c>
      <c r="BB7" s="65">
        <f t="shared" si="13"/>
        <v>16</v>
      </c>
      <c r="BC7" s="65">
        <f t="shared" si="13"/>
        <v>21</v>
      </c>
      <c r="BD7" s="65">
        <f t="shared" si="13"/>
        <v>17</v>
      </c>
      <c r="BE7" s="63"/>
      <c r="BF7" s="64">
        <f>BF8</f>
        <v>84.7</v>
      </c>
      <c r="BG7" s="64">
        <f t="shared" ref="BG7:BO7" si="14">BG8</f>
        <v>90.9</v>
      </c>
      <c r="BH7" s="64">
        <f t="shared" si="14"/>
        <v>77.3</v>
      </c>
      <c r="BI7" s="64">
        <f t="shared" si="14"/>
        <v>274</v>
      </c>
      <c r="BJ7" s="64">
        <f t="shared" si="14"/>
        <v>299.7</v>
      </c>
      <c r="BK7" s="64">
        <f t="shared" si="14"/>
        <v>40.700000000000003</v>
      </c>
      <c r="BL7" s="64">
        <f t="shared" si="14"/>
        <v>38.200000000000003</v>
      </c>
      <c r="BM7" s="64">
        <f t="shared" si="14"/>
        <v>34.6</v>
      </c>
      <c r="BN7" s="64">
        <f t="shared" si="14"/>
        <v>37.6</v>
      </c>
      <c r="BO7" s="64">
        <f t="shared" si="14"/>
        <v>33.200000000000003</v>
      </c>
      <c r="BP7" s="61"/>
      <c r="BQ7" s="65">
        <f>BQ8</f>
        <v>16849</v>
      </c>
      <c r="BR7" s="65">
        <f t="shared" ref="BR7:BZ7" si="15">BR8</f>
        <v>18349</v>
      </c>
      <c r="BS7" s="65">
        <f t="shared" si="15"/>
        <v>17346</v>
      </c>
      <c r="BT7" s="65">
        <f t="shared" si="15"/>
        <v>17896</v>
      </c>
      <c r="BU7" s="65">
        <f t="shared" si="15"/>
        <v>19797</v>
      </c>
      <c r="BV7" s="65">
        <f t="shared" si="15"/>
        <v>7496</v>
      </c>
      <c r="BW7" s="65">
        <f t="shared" si="15"/>
        <v>6967</v>
      </c>
      <c r="BX7" s="65">
        <f t="shared" si="15"/>
        <v>7138</v>
      </c>
      <c r="BY7" s="65">
        <f t="shared" si="15"/>
        <v>8131</v>
      </c>
      <c r="BZ7" s="65">
        <f t="shared" si="15"/>
        <v>8024</v>
      </c>
      <c r="CA7" s="63"/>
      <c r="CB7" s="64" t="s">
        <v>111</v>
      </c>
      <c r="CC7" s="64" t="s">
        <v>111</v>
      </c>
      <c r="CD7" s="64" t="s">
        <v>111</v>
      </c>
      <c r="CE7" s="64" t="s">
        <v>111</v>
      </c>
      <c r="CF7" s="64" t="s">
        <v>111</v>
      </c>
      <c r="CG7" s="64" t="s">
        <v>111</v>
      </c>
      <c r="CH7" s="64" t="s">
        <v>111</v>
      </c>
      <c r="CI7" s="64" t="s">
        <v>111</v>
      </c>
      <c r="CJ7" s="64" t="s">
        <v>111</v>
      </c>
      <c r="CK7" s="64" t="s">
        <v>108</v>
      </c>
      <c r="CL7" s="61"/>
      <c r="CM7" s="63">
        <f>CM8</f>
        <v>0</v>
      </c>
      <c r="CN7" s="63">
        <f>CN8</f>
        <v>3000</v>
      </c>
      <c r="CO7" s="64" t="s">
        <v>111</v>
      </c>
      <c r="CP7" s="64" t="s">
        <v>111</v>
      </c>
      <c r="CQ7" s="64" t="s">
        <v>111</v>
      </c>
      <c r="CR7" s="64" t="s">
        <v>111</v>
      </c>
      <c r="CS7" s="64" t="s">
        <v>111</v>
      </c>
      <c r="CT7" s="64" t="s">
        <v>111</v>
      </c>
      <c r="CU7" s="64" t="s">
        <v>111</v>
      </c>
      <c r="CV7" s="64" t="s">
        <v>111</v>
      </c>
      <c r="CW7" s="64" t="s">
        <v>111</v>
      </c>
      <c r="CX7" s="64" t="s">
        <v>108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78.400000000000006</v>
      </c>
      <c r="DF7" s="64">
        <f t="shared" si="16"/>
        <v>70.5</v>
      </c>
      <c r="DG7" s="64">
        <f t="shared" si="16"/>
        <v>59.2</v>
      </c>
      <c r="DH7" s="64">
        <f t="shared" si="16"/>
        <v>62.4</v>
      </c>
      <c r="DI7" s="64">
        <f t="shared" si="16"/>
        <v>82.7</v>
      </c>
      <c r="DJ7" s="61"/>
      <c r="DK7" s="64">
        <f>DK8</f>
        <v>164.6</v>
      </c>
      <c r="DL7" s="64">
        <f t="shared" ref="DL7:DT7" si="17">DL8</f>
        <v>143.9</v>
      </c>
      <c r="DM7" s="64">
        <f t="shared" si="17"/>
        <v>179.3</v>
      </c>
      <c r="DN7" s="64">
        <f t="shared" si="17"/>
        <v>173.2</v>
      </c>
      <c r="DO7" s="64">
        <f t="shared" si="17"/>
        <v>192.7</v>
      </c>
      <c r="DP7" s="64">
        <f t="shared" si="17"/>
        <v>252.8</v>
      </c>
      <c r="DQ7" s="64">
        <f t="shared" si="17"/>
        <v>269</v>
      </c>
      <c r="DR7" s="64">
        <f t="shared" si="17"/>
        <v>276.60000000000002</v>
      </c>
      <c r="DS7" s="64">
        <f t="shared" si="17"/>
        <v>274.8</v>
      </c>
      <c r="DT7" s="64">
        <f t="shared" si="17"/>
        <v>277.2</v>
      </c>
      <c r="DU7" s="61"/>
    </row>
    <row r="8" spans="1:125" s="66" customFormat="1" x14ac:dyDescent="0.15">
      <c r="A8" s="49"/>
      <c r="B8" s="67">
        <v>2018</v>
      </c>
      <c r="C8" s="67">
        <v>221309</v>
      </c>
      <c r="D8" s="67">
        <v>47</v>
      </c>
      <c r="E8" s="67">
        <v>14</v>
      </c>
      <c r="F8" s="67">
        <v>0</v>
      </c>
      <c r="G8" s="67">
        <v>3</v>
      </c>
      <c r="H8" s="67" t="s">
        <v>112</v>
      </c>
      <c r="I8" s="67" t="s">
        <v>113</v>
      </c>
      <c r="J8" s="67" t="s">
        <v>114</v>
      </c>
      <c r="K8" s="67" t="s">
        <v>115</v>
      </c>
      <c r="L8" s="67" t="s">
        <v>116</v>
      </c>
      <c r="M8" s="67" t="s">
        <v>117</v>
      </c>
      <c r="N8" s="67" t="s">
        <v>118</v>
      </c>
      <c r="O8" s="68" t="s">
        <v>119</v>
      </c>
      <c r="P8" s="69" t="s">
        <v>120</v>
      </c>
      <c r="Q8" s="69" t="s">
        <v>121</v>
      </c>
      <c r="R8" s="70">
        <v>48</v>
      </c>
      <c r="S8" s="69" t="s">
        <v>122</v>
      </c>
      <c r="T8" s="69" t="s">
        <v>123</v>
      </c>
      <c r="U8" s="70">
        <v>2060</v>
      </c>
      <c r="V8" s="70">
        <v>82</v>
      </c>
      <c r="W8" s="70">
        <v>300</v>
      </c>
      <c r="X8" s="69" t="s">
        <v>124</v>
      </c>
      <c r="Y8" s="71">
        <v>653.20000000000005</v>
      </c>
      <c r="Z8" s="71">
        <v>1099.5999999999999</v>
      </c>
      <c r="AA8" s="71">
        <v>439.7</v>
      </c>
      <c r="AB8" s="71">
        <v>374</v>
      </c>
      <c r="AC8" s="71">
        <v>399.7</v>
      </c>
      <c r="AD8" s="71">
        <v>385.5</v>
      </c>
      <c r="AE8" s="71">
        <v>419.4</v>
      </c>
      <c r="AF8" s="71">
        <v>371</v>
      </c>
      <c r="AG8" s="71">
        <v>509.2</v>
      </c>
      <c r="AH8" s="71">
        <v>449.1</v>
      </c>
      <c r="AI8" s="68">
        <v>297.10000000000002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3.5</v>
      </c>
      <c r="AP8" s="71">
        <v>3.2</v>
      </c>
      <c r="AQ8" s="71">
        <v>2.9</v>
      </c>
      <c r="AR8" s="71">
        <v>6</v>
      </c>
      <c r="AS8" s="71">
        <v>3.8</v>
      </c>
      <c r="AT8" s="68">
        <v>5.3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23</v>
      </c>
      <c r="BA8" s="72">
        <v>22</v>
      </c>
      <c r="BB8" s="72">
        <v>16</v>
      </c>
      <c r="BC8" s="72">
        <v>21</v>
      </c>
      <c r="BD8" s="72">
        <v>17</v>
      </c>
      <c r="BE8" s="72">
        <v>30</v>
      </c>
      <c r="BF8" s="71">
        <v>84.7</v>
      </c>
      <c r="BG8" s="71">
        <v>90.9</v>
      </c>
      <c r="BH8" s="71">
        <v>77.3</v>
      </c>
      <c r="BI8" s="71">
        <v>274</v>
      </c>
      <c r="BJ8" s="71">
        <v>299.7</v>
      </c>
      <c r="BK8" s="71">
        <v>40.700000000000003</v>
      </c>
      <c r="BL8" s="71">
        <v>38.200000000000003</v>
      </c>
      <c r="BM8" s="71">
        <v>34.6</v>
      </c>
      <c r="BN8" s="71">
        <v>37.6</v>
      </c>
      <c r="BO8" s="71">
        <v>33.200000000000003</v>
      </c>
      <c r="BP8" s="68">
        <v>26.3</v>
      </c>
      <c r="BQ8" s="72">
        <v>16849</v>
      </c>
      <c r="BR8" s="72">
        <v>18349</v>
      </c>
      <c r="BS8" s="72">
        <v>17346</v>
      </c>
      <c r="BT8" s="73">
        <v>17896</v>
      </c>
      <c r="BU8" s="73">
        <v>19797</v>
      </c>
      <c r="BV8" s="72">
        <v>7496</v>
      </c>
      <c r="BW8" s="72">
        <v>6967</v>
      </c>
      <c r="BX8" s="72">
        <v>7138</v>
      </c>
      <c r="BY8" s="72">
        <v>8131</v>
      </c>
      <c r="BZ8" s="72">
        <v>8024</v>
      </c>
      <c r="CA8" s="70">
        <v>16102</v>
      </c>
      <c r="CB8" s="71" t="s">
        <v>116</v>
      </c>
      <c r="CC8" s="71" t="s">
        <v>116</v>
      </c>
      <c r="CD8" s="71" t="s">
        <v>116</v>
      </c>
      <c r="CE8" s="71" t="s">
        <v>116</v>
      </c>
      <c r="CF8" s="71" t="s">
        <v>116</v>
      </c>
      <c r="CG8" s="71" t="s">
        <v>116</v>
      </c>
      <c r="CH8" s="71" t="s">
        <v>116</v>
      </c>
      <c r="CI8" s="71" t="s">
        <v>116</v>
      </c>
      <c r="CJ8" s="71" t="s">
        <v>116</v>
      </c>
      <c r="CK8" s="71" t="s">
        <v>116</v>
      </c>
      <c r="CL8" s="68" t="s">
        <v>116</v>
      </c>
      <c r="CM8" s="70">
        <v>0</v>
      </c>
      <c r="CN8" s="70">
        <v>3000</v>
      </c>
      <c r="CO8" s="71" t="s">
        <v>116</v>
      </c>
      <c r="CP8" s="71" t="s">
        <v>116</v>
      </c>
      <c r="CQ8" s="71" t="s">
        <v>116</v>
      </c>
      <c r="CR8" s="71" t="s">
        <v>116</v>
      </c>
      <c r="CS8" s="71" t="s">
        <v>116</v>
      </c>
      <c r="CT8" s="71" t="s">
        <v>116</v>
      </c>
      <c r="CU8" s="71" t="s">
        <v>116</v>
      </c>
      <c r="CV8" s="71" t="s">
        <v>116</v>
      </c>
      <c r="CW8" s="71" t="s">
        <v>116</v>
      </c>
      <c r="CX8" s="71" t="s">
        <v>116</v>
      </c>
      <c r="CY8" s="68" t="s">
        <v>116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78.400000000000006</v>
      </c>
      <c r="DF8" s="71">
        <v>70.5</v>
      </c>
      <c r="DG8" s="71">
        <v>59.2</v>
      </c>
      <c r="DH8" s="71">
        <v>62.4</v>
      </c>
      <c r="DI8" s="71">
        <v>82.7</v>
      </c>
      <c r="DJ8" s="68">
        <v>103.6</v>
      </c>
      <c r="DK8" s="71">
        <v>164.6</v>
      </c>
      <c r="DL8" s="71">
        <v>143.9</v>
      </c>
      <c r="DM8" s="71">
        <v>179.3</v>
      </c>
      <c r="DN8" s="71">
        <v>173.2</v>
      </c>
      <c r="DO8" s="71">
        <v>192.7</v>
      </c>
      <c r="DP8" s="71">
        <v>252.8</v>
      </c>
      <c r="DQ8" s="71">
        <v>269</v>
      </c>
      <c r="DR8" s="71">
        <v>276.60000000000002</v>
      </c>
      <c r="DS8" s="71">
        <v>274.8</v>
      </c>
      <c r="DT8" s="71">
        <v>277.2</v>
      </c>
      <c r="DU8" s="68">
        <v>199.3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125</v>
      </c>
      <c r="C10" s="78" t="s">
        <v>126</v>
      </c>
      <c r="D10" s="78" t="s">
        <v>127</v>
      </c>
      <c r="E10" s="78" t="s">
        <v>128</v>
      </c>
      <c r="F10" s="78" t="s">
        <v>129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>
        <f>DATEVALUE($B$6-4&amp;"年1月1日")</f>
        <v>41640</v>
      </c>
      <c r="C11" s="79">
        <f>DATEVALUE($B$6-3&amp;"年1月1日")</f>
        <v>42005</v>
      </c>
      <c r="D11" s="79">
        <f>DATEVALUE($B$6-2&amp;"年1月1日")</f>
        <v>42370</v>
      </c>
      <c r="E11" s="79">
        <f>DATEVALUE($B$6-1&amp;"年1月1日")</f>
        <v>42736</v>
      </c>
      <c r="F11" s="79">
        <f>DATEVALUE($B$6&amp;"年1月1日")</f>
        <v>43101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H0000</cp:lastModifiedBy>
  <cp:lastPrinted>2020-01-20T05:22:22Z</cp:lastPrinted>
  <dcterms:created xsi:type="dcterms:W3CDTF">2019-12-05T07:23:32Z</dcterms:created>
  <dcterms:modified xsi:type="dcterms:W3CDTF">2020-01-31T05:46:36Z</dcterms:modified>
  <cp:category/>
</cp:coreProperties>
</file>