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CLDcqSSnTQarHRktMb3kdtkniovF9ZOeFmY1VrX1xsJIv1RMoaHnYneyBueVw3MO+l8Pb/TPMwJ9JWxwyydUg==" workbookSaltValue="EL9lr4cz0i5dEP2s6nkas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GQ30" i="4"/>
  <c r="LT76" i="4"/>
  <c r="GQ51" i="4"/>
  <c r="LH30" i="4"/>
  <c r="IE76" i="4"/>
  <c r="BZ51" i="4"/>
  <c r="BZ30" i="4"/>
  <c r="BG51" i="4"/>
  <c r="BG30" i="4"/>
  <c r="FX51" i="4"/>
  <c r="AV76" i="4"/>
  <c r="KO51" i="4"/>
  <c r="FX30" i="4"/>
  <c r="LE76" i="4"/>
  <c r="KO30" i="4"/>
  <c r="HP76" i="4"/>
  <c r="HA76" i="4"/>
  <c r="AN51" i="4"/>
  <c r="FE30" i="4"/>
  <c r="JV30" i="4"/>
  <c r="AN30" i="4"/>
  <c r="AG76" i="4"/>
  <c r="JV51" i="4"/>
  <c r="KP76" i="4"/>
  <c r="FE51" i="4"/>
  <c r="R76" i="4"/>
  <c r="KA76" i="4"/>
  <c r="EL51" i="4"/>
  <c r="JC30" i="4"/>
  <c r="GL76" i="4"/>
  <c r="U51" i="4"/>
  <c r="EL30" i="4"/>
  <c r="U30" i="4"/>
  <c r="JC51"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<sst xmlns="http://schemas.openxmlformats.org/spreadsheetml/2006/main" count="278" uniqueCount="136">
  <si>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</si>
  <si>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</si>
  <si>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</si>
  <si>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</si>
  <si>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</si>
  <si>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</si>
  <si>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</si>
  <si>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</si>
  <si>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</si>
  <si>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</si>
  <si>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</si>
  <si>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</si>
  <si>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</si>
  <si>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</si>
  <si>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</si>
  <si>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</si>
  <si>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</si>
  <si>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</si>
  <si>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</si>
  <si>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</si>
  <si>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</si>
  <si>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</si>
  <si>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</si>
  <si>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</si>
  <si>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</si>
  <si>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</si>
  <si>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</si>
  <si>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</si>
  <si>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</si>
  <si>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</si>
  <si>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</si>
  <si>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</si>
  <si>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</si>
  <si>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</si>
  <si>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</si>
  <si>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</si>
  <si>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</si>
  <si>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</si>
  <si>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</si>
  <si>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</si>
  <si>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</si>
  <si>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</si>
  <si>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</si>
  <si>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</si>
  <si>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</si>
  <si>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</si>
  <si>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</si>
  <si>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</si>
  <si>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</si>
  <si>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</si>
  <si>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</si>
  <si>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</si>
  <si>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</si>
  <si>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</si>
  <si>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</si>
  <si>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</si>
  <si>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</si>
  <si>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</si>
  <si>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</si>
  <si>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</si>
  <si>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</si>
  <si>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</si>
  <si>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</si>
  <si>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</si>
  <si>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</si>
  <si>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</si>
  <si>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</si>
  <si>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</si>
  <si>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</si>
  <si>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</si>
  <si>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</si>
  <si>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</si>
  <si>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</si>
  <si>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</si>
  <si>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</si>
  <si>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</si>
  <si>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</si>
  <si>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</si>
  <si>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</si>
  <si>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</si>
  <si>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</si>
  <si>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</si>
  <si>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</si>
  <si>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</si>
  <si>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</si>
  <si>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</si>
  <si>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</si>
  <si>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</si>
  <si>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</si>
  <si>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</si>
  <si>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</si>
  <si>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</si>
  <si>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</si>
  <si>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</si>
  <si>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</si>
  <si>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</si>
  <si>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</si>
  <si>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</si>
  <si>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</si>
  <si>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</si>
  <si>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</si>
  <si>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</si>
  <si>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</si>
  <si>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当該値(N-1)</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</si>
  <si>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</si>
  <si>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</si>
  <si>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</si>
  <si>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</si>
  <si>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</si>
  <si>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</si>
  <si>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</si>
  <si>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</si>
  <si>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</si>
  <si>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</si>
  <si>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</si>
  <si>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駅南地下駐車場</t>
  </si>
  <si>
    <t>法非適用</t>
  </si>
  <si>
    <t>駐車場整備事業</t>
  </si>
  <si>
    <t>-</t>
  </si>
  <si>
    <t>Ａ２Ｂ１</t>
  </si>
  <si>
    <t>非設置</t>
  </si>
  <si>
    <t>該当数値なし</t>
  </si>
  <si>
    <t>都市計画駐車場 届出駐車場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</si>
  <si>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</si>
  <si>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</si>
  <si>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</si>
  <si>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</si>
  <si>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</si>
  <si>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</si>
  <si>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</si>
  <si>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</si>
  <si>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</si>
  <si>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他会計補助金を要しておらず独立採算制を保っており、各指標からも概ね順調に運営されていると考える。</t>
    <phoneticPr fontId="5"/>
  </si>
  <si>
    <t>　JR浜松駅南口の渋滞緩和のため入場後20分以内に出場する車両の駐車場料金を無料とする措置の利用者が年々増加していることなどにより比較的短時間の利用が多く、⑪稼働状況は高い状態である。</t>
    <rPh sb="16" eb="18">
      <t>ニュウジョウ</t>
    </rPh>
    <rPh sb="25" eb="27">
      <t>シュツジョウ</t>
    </rPh>
    <rPh sb="46" eb="49">
      <t>リヨウシャ</t>
    </rPh>
    <rPh sb="50" eb="52">
      <t>ネンネン</t>
    </rPh>
    <rPh sb="52" eb="54">
      <t>ゾウカ</t>
    </rPh>
    <phoneticPr fontId="5"/>
  </si>
  <si>
    <t>　現状経営状況は良好であり、駅南口の混雑解消という公益性も高い駐車場であることから、公の駐車場として計画的な修繕・改修を行い、安定的な経営を行っていく。</t>
    <rPh sb="42" eb="43">
      <t>オオヤケ</t>
    </rPh>
    <rPh sb="44" eb="47">
      <t>チュウシャジョウ</t>
    </rPh>
    <rPh sb="50" eb="52">
      <t>ケイカク</t>
    </rPh>
    <rPh sb="60" eb="61">
      <t>オコナ</t>
    </rPh>
    <phoneticPr fontId="5"/>
  </si>
  <si>
    <t>　本駐車場はJR浜松駅に隣接する本市における一等地に位置しており、別用途に活用している地上部を含めた⑦敷地の地価は大きいものの、駐車場は地下であり有効活用されている。また、平成26年度に実施した改良工事に伴う企業債も償還中であるが、事業規模と比較し小さいため、指標への影響は少ない。</t>
    <rPh sb="1" eb="2">
      <t>ホン</t>
    </rPh>
    <rPh sb="2" eb="5">
      <t>チュウシャジョウ</t>
    </rPh>
    <rPh sb="26" eb="28">
      <t>イチ</t>
    </rPh>
    <rPh sb="64" eb="66">
      <t>チュウシャ</t>
    </rPh>
    <rPh sb="66" eb="67">
      <t>バ</t>
    </rPh>
    <rPh sb="68" eb="70">
      <t>チカ</t>
    </rPh>
    <rPh sb="73" eb="75">
      <t>ユウコウ</t>
    </rPh>
    <rPh sb="75" eb="77">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</si>
</sst>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126.6</c:v>
                </c:pt>
                <c:pt idx="1">
                  <c:v>309.39999999999998</c:v>
                </c:pt>
                <c:pt idx="2">
                  <c:v>289.10000000000002</c:v>
                </c:pt>
                <c:pt idx="3">
                  <c:v>207.6</c:v>
                </c:pt>
                <c:pt idx="4">
                  <c:v>184.6</c:v>
                </c:pt>
              </c:numCache>
            </c:numRef>
          </c:val>
          <c:extLst xmlns:c16r2="http://schemas.microsoft.com/office/drawing/2015/06/chart">
            <c:ext xmlns:c16="http://schemas.microsoft.com/office/drawing/2014/chart" uri="{C3380CC4-5D6E-409C-BE32-E72D297353CC}">
              <c16:uniqueId val="{00000000-D75E-4401-AFEC-A305E9EC129F}"/>
            </c:ext>
          </c:extLst>
        </c:ser>
        <c:dLbls>
          <c:showLegendKey val="0"/>
          <c:showVal val="0"/>
          <c:showCatName val="0"/>
          <c:showSerName val="0"/>
          <c:showPercent val="0"/>
          <c:showBubbleSize val="0"/>
        </c:dLbls>
        <c:gapWidth val="150"/>
        <c:axId val="149878272"/>
        <c:axId val="1498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D75E-4401-AFEC-A305E9EC129F}"/>
            </c:ext>
          </c:extLst>
        </c:ser>
        <c:dLbls>
          <c:showLegendKey val="0"/>
          <c:showVal val="0"/>
          <c:showCatName val="0"/>
          <c:showSerName val="0"/>
          <c:showPercent val="0"/>
          <c:showBubbleSize val="0"/>
        </c:dLbls>
        <c:marker val="1"/>
        <c:smooth val="0"/>
        <c:axId val="149878272"/>
        <c:axId val="149880192"/>
      </c:lineChart>
      <c:dateAx>
        <c:axId val="149878272"/>
        <c:scaling>
          <c:orientation val="minMax"/>
        </c:scaling>
        <c:delete val="1"/>
        <c:axPos val="b"/>
        <c:numFmt formatCode="ge" sourceLinked="1"/>
        <c:majorTickMark val="none"/>
        <c:minorTickMark val="none"/>
        <c:tickLblPos val="none"/>
        <c:crossAx val="149880192"/>
        <c:crosses val="autoZero"/>
        <c:auto val="1"/>
        <c:lblOffset val="100"/>
        <c:baseTimeUnit val="years"/>
      </c:dateAx>
      <c:valAx>
        <c:axId val="14988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8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65</c:v>
                </c:pt>
                <c:pt idx="1">
                  <c:v>54.7</c:v>
                </c:pt>
                <c:pt idx="2">
                  <c:v>47.5</c:v>
                </c:pt>
                <c:pt idx="3">
                  <c:v>39.799999999999997</c:v>
                </c:pt>
                <c:pt idx="4">
                  <c:v>35.200000000000003</c:v>
                </c:pt>
              </c:numCache>
            </c:numRef>
          </c:val>
          <c:extLst xmlns:c16r2="http://schemas.microsoft.com/office/drawing/2015/06/chart">
            <c:ext xmlns:c16="http://schemas.microsoft.com/office/drawing/2014/chart" uri="{C3380CC4-5D6E-409C-BE32-E72D297353CC}">
              <c16:uniqueId val="{00000000-6628-4155-B141-2CBA631DDCB0}"/>
            </c:ext>
          </c:extLst>
        </c:ser>
        <c:dLbls>
          <c:showLegendKey val="0"/>
          <c:showVal val="0"/>
          <c:showCatName val="0"/>
          <c:showSerName val="0"/>
          <c:showPercent val="0"/>
          <c:showBubbleSize val="0"/>
        </c:dLbls>
        <c:gapWidth val="150"/>
        <c:axId val="152446464"/>
        <c:axId val="1524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6628-4155-B141-2CBA631DDCB0}"/>
            </c:ext>
          </c:extLst>
        </c:ser>
        <c:dLbls>
          <c:showLegendKey val="0"/>
          <c:showVal val="0"/>
          <c:showCatName val="0"/>
          <c:showSerName val="0"/>
          <c:showPercent val="0"/>
          <c:showBubbleSize val="0"/>
        </c:dLbls>
        <c:marker val="1"/>
        <c:smooth val="0"/>
        <c:axId val="152446464"/>
        <c:axId val="152448384"/>
      </c:lineChart>
      <c:dateAx>
        <c:axId val="152446464"/>
        <c:scaling>
          <c:orientation val="minMax"/>
        </c:scaling>
        <c:delete val="1"/>
        <c:axPos val="b"/>
        <c:numFmt formatCode="ge" sourceLinked="1"/>
        <c:majorTickMark val="none"/>
        <c:minorTickMark val="none"/>
        <c:tickLblPos val="none"/>
        <c:crossAx val="152448384"/>
        <c:crosses val="autoZero"/>
        <c:auto val="1"/>
        <c:lblOffset val="100"/>
        <c:baseTimeUnit val="years"/>
      </c:dateAx>
      <c:valAx>
        <c:axId val="15244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4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817-47E0-8330-1EB4968CE49B}"/>
            </c:ext>
          </c:extLst>
        </c:ser>
        <c:dLbls>
          <c:showLegendKey val="0"/>
          <c:showVal val="0"/>
          <c:showCatName val="0"/>
          <c:showSerName val="0"/>
          <c:showPercent val="0"/>
          <c:showBubbleSize val="0"/>
        </c:dLbls>
        <c:gapWidth val="150"/>
        <c:axId val="152495232"/>
        <c:axId val="1524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817-47E0-8330-1EB4968CE49B}"/>
            </c:ext>
          </c:extLst>
        </c:ser>
        <c:dLbls>
          <c:showLegendKey val="0"/>
          <c:showVal val="0"/>
          <c:showCatName val="0"/>
          <c:showSerName val="0"/>
          <c:showPercent val="0"/>
          <c:showBubbleSize val="0"/>
        </c:dLbls>
        <c:marker val="1"/>
        <c:smooth val="0"/>
        <c:axId val="152495232"/>
        <c:axId val="152497152"/>
      </c:lineChart>
      <c:dateAx>
        <c:axId val="152495232"/>
        <c:scaling>
          <c:orientation val="minMax"/>
        </c:scaling>
        <c:delete val="1"/>
        <c:axPos val="b"/>
        <c:numFmt formatCode="ge" sourceLinked="1"/>
        <c:majorTickMark val="none"/>
        <c:minorTickMark val="none"/>
        <c:tickLblPos val="none"/>
        <c:crossAx val="152497152"/>
        <c:crosses val="autoZero"/>
        <c:auto val="1"/>
        <c:lblOffset val="100"/>
        <c:baseTimeUnit val="years"/>
      </c:dateAx>
      <c:valAx>
        <c:axId val="15249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4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3DE-48D8-BCDA-3609A4D4534C}"/>
            </c:ext>
          </c:extLst>
        </c:ser>
        <c:dLbls>
          <c:showLegendKey val="0"/>
          <c:showVal val="0"/>
          <c:showCatName val="0"/>
          <c:showSerName val="0"/>
          <c:showPercent val="0"/>
          <c:showBubbleSize val="0"/>
        </c:dLbls>
        <c:gapWidth val="150"/>
        <c:axId val="152544000"/>
        <c:axId val="1525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3DE-48D8-BCDA-3609A4D4534C}"/>
            </c:ext>
          </c:extLst>
        </c:ser>
        <c:dLbls>
          <c:showLegendKey val="0"/>
          <c:showVal val="0"/>
          <c:showCatName val="0"/>
          <c:showSerName val="0"/>
          <c:showPercent val="0"/>
          <c:showBubbleSize val="0"/>
        </c:dLbls>
        <c:marker val="1"/>
        <c:smooth val="0"/>
        <c:axId val="152544000"/>
        <c:axId val="152545920"/>
      </c:lineChart>
      <c:dateAx>
        <c:axId val="152544000"/>
        <c:scaling>
          <c:orientation val="minMax"/>
        </c:scaling>
        <c:delete val="1"/>
        <c:axPos val="b"/>
        <c:numFmt formatCode="ge" sourceLinked="1"/>
        <c:majorTickMark val="none"/>
        <c:minorTickMark val="none"/>
        <c:tickLblPos val="none"/>
        <c:crossAx val="152545920"/>
        <c:crosses val="autoZero"/>
        <c:auto val="1"/>
        <c:lblOffset val="100"/>
        <c:baseTimeUnit val="years"/>
      </c:dateAx>
      <c:valAx>
        <c:axId val="15254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54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0D-4B18-8119-D9D8E901E9BD}"/>
            </c:ext>
          </c:extLst>
        </c:ser>
        <c:dLbls>
          <c:showLegendKey val="0"/>
          <c:showVal val="0"/>
          <c:showCatName val="0"/>
          <c:showSerName val="0"/>
          <c:showPercent val="0"/>
          <c:showBubbleSize val="0"/>
        </c:dLbls>
        <c:gapWidth val="150"/>
        <c:axId val="152582016"/>
        <c:axId val="1525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BE0D-4B18-8119-D9D8E901E9BD}"/>
            </c:ext>
          </c:extLst>
        </c:ser>
        <c:dLbls>
          <c:showLegendKey val="0"/>
          <c:showVal val="0"/>
          <c:showCatName val="0"/>
          <c:showSerName val="0"/>
          <c:showPercent val="0"/>
          <c:showBubbleSize val="0"/>
        </c:dLbls>
        <c:marker val="1"/>
        <c:smooth val="0"/>
        <c:axId val="152582016"/>
        <c:axId val="152588288"/>
      </c:lineChart>
      <c:dateAx>
        <c:axId val="152582016"/>
        <c:scaling>
          <c:orientation val="minMax"/>
        </c:scaling>
        <c:delete val="1"/>
        <c:axPos val="b"/>
        <c:numFmt formatCode="ge" sourceLinked="1"/>
        <c:majorTickMark val="none"/>
        <c:minorTickMark val="none"/>
        <c:tickLblPos val="none"/>
        <c:crossAx val="152588288"/>
        <c:crosses val="autoZero"/>
        <c:auto val="1"/>
        <c:lblOffset val="100"/>
        <c:baseTimeUnit val="years"/>
      </c:dateAx>
      <c:valAx>
        <c:axId val="15258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58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2D-4FDE-891C-D3E22618F42A}"/>
            </c:ext>
          </c:extLst>
        </c:ser>
        <c:dLbls>
          <c:showLegendKey val="0"/>
          <c:showVal val="0"/>
          <c:showCatName val="0"/>
          <c:showSerName val="0"/>
          <c:showPercent val="0"/>
          <c:showBubbleSize val="0"/>
        </c:dLbls>
        <c:gapWidth val="150"/>
        <c:axId val="152635264"/>
        <c:axId val="1526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462D-4FDE-891C-D3E22618F42A}"/>
            </c:ext>
          </c:extLst>
        </c:ser>
        <c:dLbls>
          <c:showLegendKey val="0"/>
          <c:showVal val="0"/>
          <c:showCatName val="0"/>
          <c:showSerName val="0"/>
          <c:showPercent val="0"/>
          <c:showBubbleSize val="0"/>
        </c:dLbls>
        <c:marker val="1"/>
        <c:smooth val="0"/>
        <c:axId val="152635264"/>
        <c:axId val="152645632"/>
      </c:lineChart>
      <c:dateAx>
        <c:axId val="152635264"/>
        <c:scaling>
          <c:orientation val="minMax"/>
        </c:scaling>
        <c:delete val="1"/>
        <c:axPos val="b"/>
        <c:numFmt formatCode="ge" sourceLinked="1"/>
        <c:majorTickMark val="none"/>
        <c:minorTickMark val="none"/>
        <c:tickLblPos val="none"/>
        <c:crossAx val="152645632"/>
        <c:crosses val="autoZero"/>
        <c:auto val="1"/>
        <c:lblOffset val="100"/>
        <c:baseTimeUnit val="years"/>
      </c:dateAx>
      <c:valAx>
        <c:axId val="152645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63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199.1</c:v>
                </c:pt>
                <c:pt idx="1">
                  <c:v>258.89999999999998</c:v>
                </c:pt>
                <c:pt idx="2">
                  <c:v>283.8</c:v>
                </c:pt>
                <c:pt idx="3">
                  <c:v>297</c:v>
                </c:pt>
                <c:pt idx="4">
                  <c:v>326.7</c:v>
                </c:pt>
              </c:numCache>
            </c:numRef>
          </c:val>
          <c:extLst xmlns:c16r2="http://schemas.microsoft.com/office/drawing/2015/06/chart">
            <c:ext xmlns:c16="http://schemas.microsoft.com/office/drawing/2014/chart" uri="{C3380CC4-5D6E-409C-BE32-E72D297353CC}">
              <c16:uniqueId val="{00000000-21C3-42CF-BB28-2C925F5AFED8}"/>
            </c:ext>
          </c:extLst>
        </c:ser>
        <c:dLbls>
          <c:showLegendKey val="0"/>
          <c:showVal val="0"/>
          <c:showCatName val="0"/>
          <c:showSerName val="0"/>
          <c:showPercent val="0"/>
          <c:showBubbleSize val="0"/>
        </c:dLbls>
        <c:gapWidth val="150"/>
        <c:axId val="152696320"/>
        <c:axId val="1526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21C3-42CF-BB28-2C925F5AFED8}"/>
            </c:ext>
          </c:extLst>
        </c:ser>
        <c:dLbls>
          <c:showLegendKey val="0"/>
          <c:showVal val="0"/>
          <c:showCatName val="0"/>
          <c:showSerName val="0"/>
          <c:showPercent val="0"/>
          <c:showBubbleSize val="0"/>
        </c:dLbls>
        <c:marker val="1"/>
        <c:smooth val="0"/>
        <c:axId val="152696320"/>
        <c:axId val="152698240"/>
      </c:lineChart>
      <c:dateAx>
        <c:axId val="152696320"/>
        <c:scaling>
          <c:orientation val="minMax"/>
        </c:scaling>
        <c:delete val="1"/>
        <c:axPos val="b"/>
        <c:numFmt formatCode="ge" sourceLinked="1"/>
        <c:majorTickMark val="none"/>
        <c:minorTickMark val="none"/>
        <c:tickLblPos val="none"/>
        <c:crossAx val="152698240"/>
        <c:crosses val="autoZero"/>
        <c:auto val="1"/>
        <c:lblOffset val="100"/>
        <c:baseTimeUnit val="years"/>
      </c:dateAx>
      <c:valAx>
        <c:axId val="15269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69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21.7</c:v>
                </c:pt>
                <c:pt idx="1">
                  <c:v>67.7</c:v>
                </c:pt>
                <c:pt idx="2">
                  <c:v>65.400000000000006</c:v>
                </c:pt>
                <c:pt idx="3">
                  <c:v>134</c:v>
                </c:pt>
                <c:pt idx="4">
                  <c:v>105.2</c:v>
                </c:pt>
              </c:numCache>
            </c:numRef>
          </c:val>
          <c:extLst xmlns:c16r2="http://schemas.microsoft.com/office/drawing/2015/06/chart">
            <c:ext xmlns:c16="http://schemas.microsoft.com/office/drawing/2014/chart" uri="{C3380CC4-5D6E-409C-BE32-E72D297353CC}">
              <c16:uniqueId val="{00000000-B245-4C11-9744-B6E600974AA2}"/>
            </c:ext>
          </c:extLst>
        </c:ser>
        <c:dLbls>
          <c:showLegendKey val="0"/>
          <c:showVal val="0"/>
          <c:showCatName val="0"/>
          <c:showSerName val="0"/>
          <c:showPercent val="0"/>
          <c:showBubbleSize val="0"/>
        </c:dLbls>
        <c:gapWidth val="150"/>
        <c:axId val="152726912"/>
        <c:axId val="1527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B245-4C11-9744-B6E600974AA2}"/>
            </c:ext>
          </c:extLst>
        </c:ser>
        <c:dLbls>
          <c:showLegendKey val="0"/>
          <c:showVal val="0"/>
          <c:showCatName val="0"/>
          <c:showSerName val="0"/>
          <c:showPercent val="0"/>
          <c:showBubbleSize val="0"/>
        </c:dLbls>
        <c:marker val="1"/>
        <c:smooth val="0"/>
        <c:axId val="152726912"/>
        <c:axId val="152741376"/>
      </c:lineChart>
      <c:dateAx>
        <c:axId val="152726912"/>
        <c:scaling>
          <c:orientation val="minMax"/>
        </c:scaling>
        <c:delete val="1"/>
        <c:axPos val="b"/>
        <c:numFmt formatCode="ge" sourceLinked="1"/>
        <c:majorTickMark val="none"/>
        <c:minorTickMark val="none"/>
        <c:tickLblPos val="none"/>
        <c:crossAx val="152741376"/>
        <c:crosses val="autoZero"/>
        <c:auto val="1"/>
        <c:lblOffset val="100"/>
        <c:baseTimeUnit val="years"/>
      </c:dateAx>
      <c:valAx>
        <c:axId val="1527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2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29886</c:v>
                </c:pt>
                <c:pt idx="1">
                  <c:v>112211</c:v>
                </c:pt>
                <c:pt idx="2">
                  <c:v>113126</c:v>
                </c:pt>
                <c:pt idx="3">
                  <c:v>102816</c:v>
                </c:pt>
                <c:pt idx="4">
                  <c:v>91347</c:v>
                </c:pt>
              </c:numCache>
            </c:numRef>
          </c:val>
          <c:extLst xmlns:c16r2="http://schemas.microsoft.com/office/drawing/2015/06/chart">
            <c:ext xmlns:c16="http://schemas.microsoft.com/office/drawing/2014/chart" uri="{C3380CC4-5D6E-409C-BE32-E72D297353CC}">
              <c16:uniqueId val="{00000000-0D49-4FA5-ABA2-99D1254D5AFE}"/>
            </c:ext>
          </c:extLst>
        </c:ser>
        <c:dLbls>
          <c:showLegendKey val="0"/>
          <c:showVal val="0"/>
          <c:showCatName val="0"/>
          <c:showSerName val="0"/>
          <c:showPercent val="0"/>
          <c:showBubbleSize val="0"/>
        </c:dLbls>
        <c:gapWidth val="150"/>
        <c:axId val="152910080"/>
        <c:axId val="1529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0D49-4FA5-ABA2-99D1254D5AFE}"/>
            </c:ext>
          </c:extLst>
        </c:ser>
        <c:dLbls>
          <c:showLegendKey val="0"/>
          <c:showVal val="0"/>
          <c:showCatName val="0"/>
          <c:showSerName val="0"/>
          <c:showPercent val="0"/>
          <c:showBubbleSize val="0"/>
        </c:dLbls>
        <c:marker val="1"/>
        <c:smooth val="0"/>
        <c:axId val="152910080"/>
        <c:axId val="152912256"/>
      </c:lineChart>
      <c:dateAx>
        <c:axId val="152910080"/>
        <c:scaling>
          <c:orientation val="minMax"/>
        </c:scaling>
        <c:delete val="1"/>
        <c:axPos val="b"/>
        <c:numFmt formatCode="ge" sourceLinked="1"/>
        <c:majorTickMark val="none"/>
        <c:minorTickMark val="none"/>
        <c:tickLblPos val="none"/>
        <c:crossAx val="152912256"/>
        <c:crosses val="autoZero"/>
        <c:auto val="1"/>
        <c:lblOffset val="100"/>
        <c:baseTimeUnit val="years"/>
      </c:dateAx>
      <c:valAx>
        <c:axId val="15291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91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静岡県浜松市　駅南地下駐車場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11893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126.6</v>
      </c>
      <c r="V31" s="118"/>
      <c r="W31" s="118"/>
      <c r="X31" s="118"/>
      <c r="Y31" s="118"/>
      <c r="Z31" s="118"/>
      <c r="AA31" s="118"/>
      <c r="AB31" s="118"/>
      <c r="AC31" s="118"/>
      <c r="AD31" s="118"/>
      <c r="AE31" s="118"/>
      <c r="AF31" s="118"/>
      <c r="AG31" s="118"/>
      <c r="AH31" s="118"/>
      <c r="AI31" s="118"/>
      <c r="AJ31" s="118"/>
      <c r="AK31" s="118"/>
      <c r="AL31" s="118"/>
      <c r="AM31" s="118"/>
      <c r="AN31" s="118">
        <f>データ!Z7</f>
        <v>309.39999999999998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289.10000000000002</v>
      </c>
      <c r="BH31" s="118"/>
      <c r="BI31" s="118"/>
      <c r="BJ31" s="118"/>
      <c r="BK31" s="118"/>
      <c r="BL31" s="118"/>
      <c r="BM31" s="118"/>
      <c r="BN31" s="118"/>
      <c r="BO31" s="118"/>
      <c r="BP31" s="118"/>
      <c r="BQ31" s="118"/>
      <c r="BR31" s="118"/>
      <c r="BS31" s="118"/>
      <c r="BT31" s="118"/>
      <c r="BU31" s="118"/>
      <c r="BV31" s="118"/>
      <c r="BW31" s="118"/>
      <c r="BX31" s="118"/>
      <c r="BY31" s="118"/>
      <c r="BZ31" s="118">
        <f>データ!AB7</f>
        <v>207.6</v>
      </c>
      <c r="CA31" s="118"/>
      <c r="CB31" s="118"/>
      <c r="CC31" s="118"/>
      <c r="CD31" s="118"/>
      <c r="CE31" s="118"/>
      <c r="CF31" s="118"/>
      <c r="CG31" s="118"/>
      <c r="CH31" s="118"/>
      <c r="CI31" s="118"/>
      <c r="CJ31" s="118"/>
      <c r="CK31" s="118"/>
      <c r="CL31" s="118"/>
      <c r="CM31" s="118"/>
      <c r="CN31" s="118"/>
      <c r="CO31" s="118"/>
      <c r="CP31" s="118"/>
      <c r="CQ31" s="118"/>
      <c r="CR31" s="118"/>
      <c r="CS31" s="118">
        <f>データ!AC7</f>
        <v>184.6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199.1</v>
      </c>
      <c r="JD31" s="120"/>
      <c r="JE31" s="120"/>
      <c r="JF31" s="120"/>
      <c r="JG31" s="120"/>
      <c r="JH31" s="120"/>
      <c r="JI31" s="120"/>
      <c r="JJ31" s="120"/>
      <c r="JK31" s="120"/>
      <c r="JL31" s="120"/>
      <c r="JM31" s="120"/>
      <c r="JN31" s="120"/>
      <c r="JO31" s="120"/>
      <c r="JP31" s="120"/>
      <c r="JQ31" s="120"/>
      <c r="JR31" s="120"/>
      <c r="JS31" s="120"/>
      <c r="JT31" s="120"/>
      <c r="JU31" s="121"/>
      <c r="JV31" s="119">
        <f>データ!DL7</f>
        <v>258.89999999999998</v>
      </c>
      <c r="JW31" s="120"/>
      <c r="JX31" s="120"/>
      <c r="JY31" s="120"/>
      <c r="JZ31" s="120"/>
      <c r="KA31" s="120"/>
      <c r="KB31" s="120"/>
      <c r="KC31" s="120"/>
      <c r="KD31" s="120"/>
      <c r="KE31" s="120"/>
      <c r="KF31" s="120"/>
      <c r="KG31" s="120"/>
      <c r="KH31" s="120"/>
      <c r="KI31" s="120"/>
      <c r="KJ31" s="120"/>
      <c r="KK31" s="120"/>
      <c r="KL31" s="120"/>
      <c r="KM31" s="120"/>
      <c r="KN31" s="121"/>
      <c r="KO31" s="119">
        <f>データ!DM7</f>
        <v>283.8</v>
      </c>
      <c r="KP31" s="120"/>
      <c r="KQ31" s="120"/>
      <c r="KR31" s="120"/>
      <c r="KS31" s="120"/>
      <c r="KT31" s="120"/>
      <c r="KU31" s="120"/>
      <c r="KV31" s="120"/>
      <c r="KW31" s="120"/>
      <c r="KX31" s="120"/>
      <c r="KY31" s="120"/>
      <c r="KZ31" s="120"/>
      <c r="LA31" s="120"/>
      <c r="LB31" s="120"/>
      <c r="LC31" s="120"/>
      <c r="LD31" s="120"/>
      <c r="LE31" s="120"/>
      <c r="LF31" s="120"/>
      <c r="LG31" s="121"/>
      <c r="LH31" s="119">
        <f>データ!DN7</f>
        <v>297</v>
      </c>
      <c r="LI31" s="120"/>
      <c r="LJ31" s="120"/>
      <c r="LK31" s="120"/>
      <c r="LL31" s="120"/>
      <c r="LM31" s="120"/>
      <c r="LN31" s="120"/>
      <c r="LO31" s="120"/>
      <c r="LP31" s="120"/>
      <c r="LQ31" s="120"/>
      <c r="LR31" s="120"/>
      <c r="LS31" s="120"/>
      <c r="LT31" s="120"/>
      <c r="LU31" s="120"/>
      <c r="LV31" s="120"/>
      <c r="LW31" s="120"/>
      <c r="LX31" s="120"/>
      <c r="LY31" s="120"/>
      <c r="LZ31" s="121"/>
      <c r="MA31" s="119">
        <f>データ!DO7</f>
        <v>326.7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21.7</v>
      </c>
      <c r="EM52" s="118"/>
      <c r="EN52" s="118"/>
      <c r="EO52" s="118"/>
      <c r="EP52" s="118"/>
      <c r="EQ52" s="118"/>
      <c r="ER52" s="118"/>
      <c r="ES52" s="118"/>
      <c r="ET52" s="118"/>
      <c r="EU52" s="118"/>
      <c r="EV52" s="118"/>
      <c r="EW52" s="118"/>
      <c r="EX52" s="118"/>
      <c r="EY52" s="118"/>
      <c r="EZ52" s="118"/>
      <c r="FA52" s="118"/>
      <c r="FB52" s="118"/>
      <c r="FC52" s="118"/>
      <c r="FD52" s="118"/>
      <c r="FE52" s="118">
        <f>データ!BG7</f>
        <v>67.7</v>
      </c>
      <c r="FF52" s="118"/>
      <c r="FG52" s="118"/>
      <c r="FH52" s="118"/>
      <c r="FI52" s="118"/>
      <c r="FJ52" s="118"/>
      <c r="FK52" s="118"/>
      <c r="FL52" s="118"/>
      <c r="FM52" s="118"/>
      <c r="FN52" s="118"/>
      <c r="FO52" s="118"/>
      <c r="FP52" s="118"/>
      <c r="FQ52" s="118"/>
      <c r="FR52" s="118"/>
      <c r="FS52" s="118"/>
      <c r="FT52" s="118"/>
      <c r="FU52" s="118"/>
      <c r="FV52" s="118"/>
      <c r="FW52" s="118"/>
      <c r="FX52" s="118">
        <f>データ!BH7</f>
        <v>65.400000000000006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134</v>
      </c>
      <c r="GR52" s="118"/>
      <c r="GS52" s="118"/>
      <c r="GT52" s="118"/>
      <c r="GU52" s="118"/>
      <c r="GV52" s="118"/>
      <c r="GW52" s="118"/>
      <c r="GX52" s="118"/>
      <c r="GY52" s="118"/>
      <c r="GZ52" s="118"/>
      <c r="HA52" s="118"/>
      <c r="HB52" s="118"/>
      <c r="HC52" s="118"/>
      <c r="HD52" s="118"/>
      <c r="HE52" s="118"/>
      <c r="HF52" s="118"/>
      <c r="HG52" s="118"/>
      <c r="HH52" s="118"/>
      <c r="HI52" s="118"/>
      <c r="HJ52" s="118">
        <f>データ!BJ7</f>
        <v>105.2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29886</v>
      </c>
      <c r="JD52" s="125"/>
      <c r="JE52" s="125"/>
      <c r="JF52" s="125"/>
      <c r="JG52" s="125"/>
      <c r="JH52" s="125"/>
      <c r="JI52" s="125"/>
      <c r="JJ52" s="125"/>
      <c r="JK52" s="125"/>
      <c r="JL52" s="125"/>
      <c r="JM52" s="125"/>
      <c r="JN52" s="125"/>
      <c r="JO52" s="125"/>
      <c r="JP52" s="125"/>
      <c r="JQ52" s="125"/>
      <c r="JR52" s="125"/>
      <c r="JS52" s="125"/>
      <c r="JT52" s="125"/>
      <c r="JU52" s="125"/>
      <c r="JV52" s="125">
        <f>データ!BR7</f>
        <v>112211</v>
      </c>
      <c r="JW52" s="125"/>
      <c r="JX52" s="125"/>
      <c r="JY52" s="125"/>
      <c r="JZ52" s="125"/>
      <c r="KA52" s="125"/>
      <c r="KB52" s="125"/>
      <c r="KC52" s="125"/>
      <c r="KD52" s="125"/>
      <c r="KE52" s="125"/>
      <c r="KF52" s="125"/>
      <c r="KG52" s="125"/>
      <c r="KH52" s="125"/>
      <c r="KI52" s="125"/>
      <c r="KJ52" s="125"/>
      <c r="KK52" s="125"/>
      <c r="KL52" s="125"/>
      <c r="KM52" s="125"/>
      <c r="KN52" s="125"/>
      <c r="KO52" s="125">
        <f>データ!BS7</f>
        <v>113126</v>
      </c>
      <c r="KP52" s="125"/>
      <c r="KQ52" s="125"/>
      <c r="KR52" s="125"/>
      <c r="KS52" s="125"/>
      <c r="KT52" s="125"/>
      <c r="KU52" s="125"/>
      <c r="KV52" s="125"/>
      <c r="KW52" s="125"/>
      <c r="KX52" s="125"/>
      <c r="KY52" s="125"/>
      <c r="KZ52" s="125"/>
      <c r="LA52" s="125"/>
      <c r="LB52" s="125"/>
      <c r="LC52" s="125"/>
      <c r="LD52" s="125"/>
      <c r="LE52" s="125"/>
      <c r="LF52" s="125"/>
      <c r="LG52" s="125"/>
      <c r="LH52" s="125">
        <f>データ!BT7</f>
        <v>102816</v>
      </c>
      <c r="LI52" s="125"/>
      <c r="LJ52" s="125"/>
      <c r="LK52" s="125"/>
      <c r="LL52" s="125"/>
      <c r="LM52" s="125"/>
      <c r="LN52" s="125"/>
      <c r="LO52" s="125"/>
      <c r="LP52" s="125"/>
      <c r="LQ52" s="125"/>
      <c r="LR52" s="125"/>
      <c r="LS52" s="125"/>
      <c r="LT52" s="125"/>
      <c r="LU52" s="125"/>
      <c r="LV52" s="125"/>
      <c r="LW52" s="125"/>
      <c r="LX52" s="125"/>
      <c r="LY52" s="125"/>
      <c r="LZ52" s="125"/>
      <c r="MA52" s="125">
        <f>データ!BU7</f>
        <v>91347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1431373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131000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65</v>
      </c>
      <c r="KB77" s="120"/>
      <c r="KC77" s="120"/>
      <c r="KD77" s="120"/>
      <c r="KE77" s="120"/>
      <c r="KF77" s="120"/>
      <c r="KG77" s="120"/>
      <c r="KH77" s="120"/>
      <c r="KI77" s="120"/>
      <c r="KJ77" s="120"/>
      <c r="KK77" s="120"/>
      <c r="KL77" s="120"/>
      <c r="KM77" s="120"/>
      <c r="KN77" s="120"/>
      <c r="KO77" s="121"/>
      <c r="KP77" s="119">
        <f>データ!DA7</f>
        <v>54.7</v>
      </c>
      <c r="KQ77" s="120"/>
      <c r="KR77" s="120"/>
      <c r="KS77" s="120"/>
      <c r="KT77" s="120"/>
      <c r="KU77" s="120"/>
      <c r="KV77" s="120"/>
      <c r="KW77" s="120"/>
      <c r="KX77" s="120"/>
      <c r="KY77" s="120"/>
      <c r="KZ77" s="120"/>
      <c r="LA77" s="120"/>
      <c r="LB77" s="120"/>
      <c r="LC77" s="120"/>
      <c r="LD77" s="121"/>
      <c r="LE77" s="119">
        <f>データ!DB7</f>
        <v>47.5</v>
      </c>
      <c r="LF77" s="120"/>
      <c r="LG77" s="120"/>
      <c r="LH77" s="120"/>
      <c r="LI77" s="120"/>
      <c r="LJ77" s="120"/>
      <c r="LK77" s="120"/>
      <c r="LL77" s="120"/>
      <c r="LM77" s="120"/>
      <c r="LN77" s="120"/>
      <c r="LO77" s="120"/>
      <c r="LP77" s="120"/>
      <c r="LQ77" s="120"/>
      <c r="LR77" s="120"/>
      <c r="LS77" s="121"/>
      <c r="LT77" s="119">
        <f>データ!DC7</f>
        <v>39.799999999999997</v>
      </c>
      <c r="LU77" s="120"/>
      <c r="LV77" s="120"/>
      <c r="LW77" s="120"/>
      <c r="LX77" s="120"/>
      <c r="LY77" s="120"/>
      <c r="LZ77" s="120"/>
      <c r="MA77" s="120"/>
      <c r="MB77" s="120"/>
      <c r="MC77" s="120"/>
      <c r="MD77" s="120"/>
      <c r="ME77" s="120"/>
      <c r="MF77" s="120"/>
      <c r="MG77" s="120"/>
      <c r="MH77" s="121"/>
      <c r="MI77" s="119">
        <f>データ!DD7</f>
        <v>35.200000000000003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2nQ6l7XAmAR23LNbO0/kXC4c27rNsu5Q9et1Q8RAnnDcFpXhqRx04eTdpKZ3CWRCwBFc2yzePlYE5h6vcw5P9A==" saltValue="hZU/4Nj0cVE3bg7TmrX4w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92</v>
      </c>
      <c r="AO5" s="59" t="s">
        <v>93</v>
      </c>
      <c r="AP5" s="59" t="s">
        <v>94</v>
      </c>
      <c r="AQ5" s="59" t="s">
        <v>95</v>
      </c>
      <c r="AR5" s="59" t="s">
        <v>96</v>
      </c>
      <c r="AS5" s="59" t="s">
        <v>97</v>
      </c>
      <c r="AT5" s="59" t="s">
        <v>98</v>
      </c>
      <c r="AU5" s="59" t="s">
        <v>88</v>
      </c>
      <c r="AV5" s="59" t="s">
        <v>89</v>
      </c>
      <c r="AW5" s="59" t="s">
        <v>90</v>
      </c>
      <c r="AX5" s="59" t="s">
        <v>99</v>
      </c>
      <c r="AY5" s="59" t="s">
        <v>92</v>
      </c>
      <c r="AZ5" s="59" t="s">
        <v>93</v>
      </c>
      <c r="BA5" s="59" t="s">
        <v>94</v>
      </c>
      <c r="BB5" s="59" t="s">
        <v>95</v>
      </c>
      <c r="BC5" s="59" t="s">
        <v>96</v>
      </c>
      <c r="BD5" s="59" t="s">
        <v>97</v>
      </c>
      <c r="BE5" s="59" t="s">
        <v>98</v>
      </c>
      <c r="BF5" s="59" t="s">
        <v>88</v>
      </c>
      <c r="BG5" s="59" t="s">
        <v>89</v>
      </c>
      <c r="BH5" s="59" t="s">
        <v>90</v>
      </c>
      <c r="BI5" s="59" t="s">
        <v>99</v>
      </c>
      <c r="BJ5" s="59" t="s">
        <v>92</v>
      </c>
      <c r="BK5" s="59" t="s">
        <v>93</v>
      </c>
      <c r="BL5" s="59" t="s">
        <v>94</v>
      </c>
      <c r="BM5" s="59" t="s">
        <v>95</v>
      </c>
      <c r="BN5" s="59" t="s">
        <v>96</v>
      </c>
      <c r="BO5" s="59" t="s">
        <v>97</v>
      </c>
      <c r="BP5" s="59" t="s">
        <v>98</v>
      </c>
      <c r="BQ5" s="59" t="s">
        <v>88</v>
      </c>
      <c r="BR5" s="59" t="s">
        <v>89</v>
      </c>
      <c r="BS5" s="59" t="s">
        <v>90</v>
      </c>
      <c r="BT5" s="59" t="s">
        <v>99</v>
      </c>
      <c r="BU5" s="59" t="s">
        <v>100</v>
      </c>
      <c r="BV5" s="59" t="s">
        <v>93</v>
      </c>
      <c r="BW5" s="59" t="s">
        <v>94</v>
      </c>
      <c r="BX5" s="59" t="s">
        <v>95</v>
      </c>
      <c r="BY5" s="59" t="s">
        <v>96</v>
      </c>
      <c r="BZ5" s="59" t="s">
        <v>97</v>
      </c>
      <c r="CA5" s="59" t="s">
        <v>98</v>
      </c>
      <c r="CB5" s="59" t="s">
        <v>101</v>
      </c>
      <c r="CC5" s="59" t="s">
        <v>89</v>
      </c>
      <c r="CD5" s="59" t="s">
        <v>102</v>
      </c>
      <c r="CE5" s="59" t="s">
        <v>103</v>
      </c>
      <c r="CF5" s="59" t="s">
        <v>92</v>
      </c>
      <c r="CG5" s="59" t="s">
        <v>93</v>
      </c>
      <c r="CH5" s="59" t="s">
        <v>94</v>
      </c>
      <c r="CI5" s="59" t="s">
        <v>95</v>
      </c>
      <c r="CJ5" s="59" t="s">
        <v>96</v>
      </c>
      <c r="CK5" s="59" t="s">
        <v>97</v>
      </c>
      <c r="CL5" s="59" t="s">
        <v>98</v>
      </c>
      <c r="CM5" s="150"/>
      <c r="CN5" s="150"/>
      <c r="CO5" s="59" t="s">
        <v>88</v>
      </c>
      <c r="CP5" s="59" t="s">
        <v>104</v>
      </c>
      <c r="CQ5" s="59" t="s">
        <v>102</v>
      </c>
      <c r="CR5" s="59" t="s">
        <v>99</v>
      </c>
      <c r="CS5" s="59" t="s">
        <v>92</v>
      </c>
      <c r="CT5" s="59" t="s">
        <v>93</v>
      </c>
      <c r="CU5" s="59" t="s">
        <v>94</v>
      </c>
      <c r="CV5" s="59" t="s">
        <v>95</v>
      </c>
      <c r="CW5" s="59" t="s">
        <v>96</v>
      </c>
      <c r="CX5" s="59" t="s">
        <v>97</v>
      </c>
      <c r="CY5" s="59" t="s">
        <v>98</v>
      </c>
      <c r="CZ5" s="59" t="s">
        <v>101</v>
      </c>
      <c r="DA5" s="59" t="s">
        <v>89</v>
      </c>
      <c r="DB5" s="59" t="s">
        <v>102</v>
      </c>
      <c r="DC5" s="59" t="s">
        <v>99</v>
      </c>
      <c r="DD5" s="59" t="s">
        <v>105</v>
      </c>
      <c r="DE5" s="59" t="s">
        <v>93</v>
      </c>
      <c r="DF5" s="59" t="s">
        <v>94</v>
      </c>
      <c r="DG5" s="59" t="s">
        <v>95</v>
      </c>
      <c r="DH5" s="59" t="s">
        <v>96</v>
      </c>
      <c r="DI5" s="59" t="s">
        <v>97</v>
      </c>
      <c r="DJ5" s="59" t="s">
        <v>35</v>
      </c>
      <c r="DK5" s="59" t="s">
        <v>106</v>
      </c>
      <c r="DL5" s="59" t="s">
        <v>89</v>
      </c>
      <c r="DM5" s="59" t="s">
        <v>90</v>
      </c>
      <c r="DN5" s="59" t="s">
        <v>107</v>
      </c>
      <c r="DO5" s="59" t="s">
        <v>92</v>
      </c>
      <c r="DP5" s="59" t="s">
        <v>93</v>
      </c>
      <c r="DQ5" s="59" t="s">
        <v>94</v>
      </c>
      <c r="DR5" s="59" t="s">
        <v>95</v>
      </c>
      <c r="DS5" s="59" t="s">
        <v>96</v>
      </c>
      <c r="DT5" s="59" t="s">
        <v>97</v>
      </c>
      <c r="DU5" s="59" t="s">
        <v>98</v>
      </c>
    </row>
    <row r="6" spans="1:125" s="66" customFormat="1" x14ac:dyDescent="0.15">
      <c r="A6" s="49" t="s">
        <v>108</v>
      </c>
      <c r="B6" s="60">
        <f>B8</f>
        <v>2018</v>
      </c>
      <c r="C6" s="60">
        <f t="shared" ref="C6:X6" si="1">C8</f>
        <v>221309</v>
      </c>
      <c r="D6" s="60">
        <f t="shared" si="1"/>
        <v>47</v>
      </c>
      <c r="E6" s="60">
        <f t="shared" si="1"/>
        <v>14</v>
      </c>
      <c r="F6" s="60">
        <f t="shared" si="1"/>
        <v>0</v>
      </c>
      <c r="G6" s="60">
        <f t="shared" si="1"/>
        <v>9</v>
      </c>
      <c r="H6" s="60" t="str">
        <f>SUBSTITUTE(H8,"　","")</f>
        <v>静岡県浜松市</v>
      </c>
      <c r="I6" s="60" t="str">
        <f t="shared" si="1"/>
        <v>駅南地下駐車場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25</v>
      </c>
      <c r="S6" s="62" t="str">
        <f t="shared" si="1"/>
        <v>駅</v>
      </c>
      <c r="T6" s="62" t="str">
        <f t="shared" si="1"/>
        <v>無</v>
      </c>
      <c r="U6" s="63">
        <f t="shared" si="1"/>
        <v>11893</v>
      </c>
      <c r="V6" s="63">
        <f t="shared" si="1"/>
        <v>333</v>
      </c>
      <c r="W6" s="63">
        <f t="shared" si="1"/>
        <v>450</v>
      </c>
      <c r="X6" s="62" t="str">
        <f t="shared" si="1"/>
        <v>利用料金制</v>
      </c>
      <c r="Y6" s="64">
        <f>IF(Y8="-",NA(),Y8)</f>
        <v>126.6</v>
      </c>
      <c r="Z6" s="64">
        <f t="shared" ref="Z6:AH6" si="2">IF(Z8="-",NA(),Z8)</f>
        <v>309.39999999999998</v>
      </c>
      <c r="AA6" s="64">
        <f t="shared" si="2"/>
        <v>289.10000000000002</v>
      </c>
      <c r="AB6" s="64">
        <f t="shared" si="2"/>
        <v>207.6</v>
      </c>
      <c r="AC6" s="64">
        <f t="shared" si="2"/>
        <v>184.6</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21.7</v>
      </c>
      <c r="BG6" s="64">
        <f t="shared" ref="BG6:BO6" si="5">IF(BG8="-",NA(),BG8)</f>
        <v>67.7</v>
      </c>
      <c r="BH6" s="64">
        <f t="shared" si="5"/>
        <v>65.400000000000006</v>
      </c>
      <c r="BI6" s="64">
        <f t="shared" si="5"/>
        <v>134</v>
      </c>
      <c r="BJ6" s="64">
        <f t="shared" si="5"/>
        <v>105.2</v>
      </c>
      <c r="BK6" s="64">
        <f t="shared" si="5"/>
        <v>18.2</v>
      </c>
      <c r="BL6" s="64">
        <f t="shared" si="5"/>
        <v>17.5</v>
      </c>
      <c r="BM6" s="64">
        <f t="shared" si="5"/>
        <v>14.3</v>
      </c>
      <c r="BN6" s="64">
        <f t="shared" si="5"/>
        <v>11.8</v>
      </c>
      <c r="BO6" s="64">
        <f t="shared" si="5"/>
        <v>8.6</v>
      </c>
      <c r="BP6" s="61" t="str">
        <f>IF(BP8="-","",IF(BP8="-","【-】","【"&amp;SUBSTITUTE(TEXT(BP8,"#,##0.0"),"-","△")&amp;"】"))</f>
        <v>【26.3】</v>
      </c>
      <c r="BQ6" s="65">
        <f>IF(BQ8="-",NA(),BQ8)</f>
        <v>29886</v>
      </c>
      <c r="BR6" s="65">
        <f t="shared" ref="BR6:BZ6" si="6">IF(BR8="-",NA(),BR8)</f>
        <v>112211</v>
      </c>
      <c r="BS6" s="65">
        <f t="shared" si="6"/>
        <v>113126</v>
      </c>
      <c r="BT6" s="65">
        <f t="shared" si="6"/>
        <v>102816</v>
      </c>
      <c r="BU6" s="65">
        <f t="shared" si="6"/>
        <v>91347</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109</v>
      </c>
      <c r="CM6" s="63">
        <f t="shared" ref="CM6:CN6" si="7">CM8</f>
        <v>1431373</v>
      </c>
      <c r="CN6" s="63">
        <f t="shared" si="7"/>
        <v>131000</v>
      </c>
      <c r="CO6" s="64"/>
      <c r="CP6" s="64"/>
      <c r="CQ6" s="64"/>
      <c r="CR6" s="64"/>
      <c r="CS6" s="64"/>
      <c r="CT6" s="64"/>
      <c r="CU6" s="64"/>
      <c r="CV6" s="64"/>
      <c r="CW6" s="64"/>
      <c r="CX6" s="64"/>
      <c r="CY6" s="61" t="s">
        <v>110</v>
      </c>
      <c r="CZ6" s="64">
        <f>IF(CZ8="-",NA(),CZ8)</f>
        <v>65</v>
      </c>
      <c r="DA6" s="64">
        <f t="shared" ref="DA6:DI6" si="8">IF(DA8="-",NA(),DA8)</f>
        <v>54.7</v>
      </c>
      <c r="DB6" s="64">
        <f t="shared" si="8"/>
        <v>47.5</v>
      </c>
      <c r="DC6" s="64">
        <f t="shared" si="8"/>
        <v>39.799999999999997</v>
      </c>
      <c r="DD6" s="64">
        <f t="shared" si="8"/>
        <v>35.200000000000003</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199.1</v>
      </c>
      <c r="DL6" s="64">
        <f t="shared" ref="DL6:DT6" si="9">IF(DL8="-",NA(),DL8)</f>
        <v>258.89999999999998</v>
      </c>
      <c r="DM6" s="64">
        <f t="shared" si="9"/>
        <v>283.8</v>
      </c>
      <c r="DN6" s="64">
        <f t="shared" si="9"/>
        <v>297</v>
      </c>
      <c r="DO6" s="64">
        <f t="shared" si="9"/>
        <v>326.7</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111</v>
      </c>
      <c r="B7" s="60">
        <f t="shared" ref="B7:X7" si="10">B8</f>
        <v>2018</v>
      </c>
      <c r="C7" s="60">
        <f t="shared" si="10"/>
        <v>221309</v>
      </c>
      <c r="D7" s="60">
        <f t="shared" si="10"/>
        <v>47</v>
      </c>
      <c r="E7" s="60">
        <f t="shared" si="10"/>
        <v>14</v>
      </c>
      <c r="F7" s="60">
        <f t="shared" si="10"/>
        <v>0</v>
      </c>
      <c r="G7" s="60">
        <f t="shared" si="10"/>
        <v>9</v>
      </c>
      <c r="H7" s="60" t="str">
        <f t="shared" si="10"/>
        <v>静岡県　浜松市</v>
      </c>
      <c r="I7" s="60" t="str">
        <f t="shared" si="10"/>
        <v>駅南地下駐車場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25</v>
      </c>
      <c r="S7" s="62" t="str">
        <f t="shared" si="10"/>
        <v>駅</v>
      </c>
      <c r="T7" s="62" t="str">
        <f t="shared" si="10"/>
        <v>無</v>
      </c>
      <c r="U7" s="63">
        <f t="shared" si="10"/>
        <v>11893</v>
      </c>
      <c r="V7" s="63">
        <f t="shared" si="10"/>
        <v>333</v>
      </c>
      <c r="W7" s="63">
        <f t="shared" si="10"/>
        <v>450</v>
      </c>
      <c r="X7" s="62" t="str">
        <f t="shared" si="10"/>
        <v>利用料金制</v>
      </c>
      <c r="Y7" s="64">
        <f>Y8</f>
        <v>126.6</v>
      </c>
      <c r="Z7" s="64">
        <f t="shared" ref="Z7:AH7" si="11">Z8</f>
        <v>309.39999999999998</v>
      </c>
      <c r="AA7" s="64">
        <f t="shared" si="11"/>
        <v>289.10000000000002</v>
      </c>
      <c r="AB7" s="64">
        <f t="shared" si="11"/>
        <v>207.6</v>
      </c>
      <c r="AC7" s="64">
        <f t="shared" si="11"/>
        <v>184.6</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21.7</v>
      </c>
      <c r="BG7" s="64">
        <f t="shared" ref="BG7:BO7" si="14">BG8</f>
        <v>67.7</v>
      </c>
      <c r="BH7" s="64">
        <f t="shared" si="14"/>
        <v>65.400000000000006</v>
      </c>
      <c r="BI7" s="64">
        <f t="shared" si="14"/>
        <v>134</v>
      </c>
      <c r="BJ7" s="64">
        <f t="shared" si="14"/>
        <v>105.2</v>
      </c>
      <c r="BK7" s="64">
        <f t="shared" si="14"/>
        <v>18.2</v>
      </c>
      <c r="BL7" s="64">
        <f t="shared" si="14"/>
        <v>17.5</v>
      </c>
      <c r="BM7" s="64">
        <f t="shared" si="14"/>
        <v>14.3</v>
      </c>
      <c r="BN7" s="64">
        <f t="shared" si="14"/>
        <v>11.8</v>
      </c>
      <c r="BO7" s="64">
        <f t="shared" si="14"/>
        <v>8.6</v>
      </c>
      <c r="BP7" s="61"/>
      <c r="BQ7" s="65">
        <f>BQ8</f>
        <v>29886</v>
      </c>
      <c r="BR7" s="65">
        <f t="shared" ref="BR7:BZ7" si="15">BR8</f>
        <v>112211</v>
      </c>
      <c r="BS7" s="65">
        <f t="shared" si="15"/>
        <v>113126</v>
      </c>
      <c r="BT7" s="65">
        <f t="shared" si="15"/>
        <v>102816</v>
      </c>
      <c r="BU7" s="65">
        <f t="shared" si="15"/>
        <v>91347</v>
      </c>
      <c r="BV7" s="65">
        <f t="shared" si="15"/>
        <v>37843</v>
      </c>
      <c r="BW7" s="65">
        <f t="shared" si="15"/>
        <v>36318</v>
      </c>
      <c r="BX7" s="65">
        <f t="shared" si="15"/>
        <v>37745</v>
      </c>
      <c r="BY7" s="65">
        <f t="shared" si="15"/>
        <v>35151</v>
      </c>
      <c r="BZ7" s="65">
        <f t="shared" si="15"/>
        <v>29367</v>
      </c>
      <c r="CA7" s="63"/>
      <c r="CB7" s="64" t="s">
        <v>112</v>
      </c>
      <c r="CC7" s="64" t="s">
        <v>112</v>
      </c>
      <c r="CD7" s="64" t="s">
        <v>112</v>
      </c>
      <c r="CE7" s="64" t="s">
        <v>112</v>
      </c>
      <c r="CF7" s="64" t="s">
        <v>112</v>
      </c>
      <c r="CG7" s="64" t="s">
        <v>112</v>
      </c>
      <c r="CH7" s="64" t="s">
        <v>112</v>
      </c>
      <c r="CI7" s="64" t="s">
        <v>112</v>
      </c>
      <c r="CJ7" s="64" t="s">
        <v>112</v>
      </c>
      <c r="CK7" s="64" t="s">
        <v>110</v>
      </c>
      <c r="CL7" s="61"/>
      <c r="CM7" s="63">
        <f>CM8</f>
        <v>1431373</v>
      </c>
      <c r="CN7" s="63">
        <f>CN8</f>
        <v>131000</v>
      </c>
      <c r="CO7" s="64" t="s">
        <v>112</v>
      </c>
      <c r="CP7" s="64" t="s">
        <v>112</v>
      </c>
      <c r="CQ7" s="64" t="s">
        <v>112</v>
      </c>
      <c r="CR7" s="64" t="s">
        <v>112</v>
      </c>
      <c r="CS7" s="64" t="s">
        <v>112</v>
      </c>
      <c r="CT7" s="64" t="s">
        <v>112</v>
      </c>
      <c r="CU7" s="64" t="s">
        <v>112</v>
      </c>
      <c r="CV7" s="64" t="s">
        <v>112</v>
      </c>
      <c r="CW7" s="64" t="s">
        <v>112</v>
      </c>
      <c r="CX7" s="64" t="s">
        <v>113</v>
      </c>
      <c r="CY7" s="61"/>
      <c r="CZ7" s="64">
        <f>CZ8</f>
        <v>65</v>
      </c>
      <c r="DA7" s="64">
        <f t="shared" ref="DA7:DI7" si="16">DA8</f>
        <v>54.7</v>
      </c>
      <c r="DB7" s="64">
        <f t="shared" si="16"/>
        <v>47.5</v>
      </c>
      <c r="DC7" s="64">
        <f t="shared" si="16"/>
        <v>39.799999999999997</v>
      </c>
      <c r="DD7" s="64">
        <f t="shared" si="16"/>
        <v>35.200000000000003</v>
      </c>
      <c r="DE7" s="64">
        <f t="shared" si="16"/>
        <v>351.1</v>
      </c>
      <c r="DF7" s="64">
        <f t="shared" si="16"/>
        <v>278.89999999999998</v>
      </c>
      <c r="DG7" s="64">
        <f t="shared" si="16"/>
        <v>205.5</v>
      </c>
      <c r="DH7" s="64">
        <f t="shared" si="16"/>
        <v>187.9</v>
      </c>
      <c r="DI7" s="64">
        <f t="shared" si="16"/>
        <v>139.69999999999999</v>
      </c>
      <c r="DJ7" s="61"/>
      <c r="DK7" s="64">
        <f>DK8</f>
        <v>199.1</v>
      </c>
      <c r="DL7" s="64">
        <f t="shared" ref="DL7:DT7" si="17">DL8</f>
        <v>258.89999999999998</v>
      </c>
      <c r="DM7" s="64">
        <f t="shared" si="17"/>
        <v>283.8</v>
      </c>
      <c r="DN7" s="64">
        <f t="shared" si="17"/>
        <v>297</v>
      </c>
      <c r="DO7" s="64">
        <f t="shared" si="17"/>
        <v>326.7</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221309</v>
      </c>
      <c r="D8" s="67">
        <v>47</v>
      </c>
      <c r="E8" s="67">
        <v>14</v>
      </c>
      <c r="F8" s="67">
        <v>0</v>
      </c>
      <c r="G8" s="67">
        <v>9</v>
      </c>
      <c r="H8" s="67" t="s">
        <v>114</v>
      </c>
      <c r="I8" s="67" t="s">
        <v>115</v>
      </c>
      <c r="J8" s="67" t="s">
        <v>116</v>
      </c>
      <c r="K8" s="67" t="s">
        <v>117</v>
      </c>
      <c r="L8" s="67" t="s">
        <v>118</v>
      </c>
      <c r="M8" s="67" t="s">
        <v>119</v>
      </c>
      <c r="N8" s="67" t="s">
        <v>120</v>
      </c>
      <c r="O8" s="68" t="s">
        <v>121</v>
      </c>
      <c r="P8" s="69" t="s">
        <v>122</v>
      </c>
      <c r="Q8" s="69" t="s">
        <v>123</v>
      </c>
      <c r="R8" s="70">
        <v>25</v>
      </c>
      <c r="S8" s="69" t="s">
        <v>124</v>
      </c>
      <c r="T8" s="69" t="s">
        <v>125</v>
      </c>
      <c r="U8" s="70">
        <v>11893</v>
      </c>
      <c r="V8" s="70">
        <v>333</v>
      </c>
      <c r="W8" s="70">
        <v>450</v>
      </c>
      <c r="X8" s="69" t="s">
        <v>126</v>
      </c>
      <c r="Y8" s="71">
        <v>126.6</v>
      </c>
      <c r="Z8" s="71">
        <v>309.39999999999998</v>
      </c>
      <c r="AA8" s="71">
        <v>289.10000000000002</v>
      </c>
      <c r="AB8" s="71">
        <v>207.6</v>
      </c>
      <c r="AC8" s="71">
        <v>184.6</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21.7</v>
      </c>
      <c r="BG8" s="71">
        <v>67.7</v>
      </c>
      <c r="BH8" s="71">
        <v>65.400000000000006</v>
      </c>
      <c r="BI8" s="71">
        <v>134</v>
      </c>
      <c r="BJ8" s="71">
        <v>105.2</v>
      </c>
      <c r="BK8" s="71">
        <v>18.2</v>
      </c>
      <c r="BL8" s="71">
        <v>17.5</v>
      </c>
      <c r="BM8" s="71">
        <v>14.3</v>
      </c>
      <c r="BN8" s="71">
        <v>11.8</v>
      </c>
      <c r="BO8" s="71">
        <v>8.6</v>
      </c>
      <c r="BP8" s="68">
        <v>26.3</v>
      </c>
      <c r="BQ8" s="72">
        <v>29886</v>
      </c>
      <c r="BR8" s="72">
        <v>112211</v>
      </c>
      <c r="BS8" s="72">
        <v>113126</v>
      </c>
      <c r="BT8" s="73">
        <v>102816</v>
      </c>
      <c r="BU8" s="73">
        <v>91347</v>
      </c>
      <c r="BV8" s="72">
        <v>37843</v>
      </c>
      <c r="BW8" s="72">
        <v>36318</v>
      </c>
      <c r="BX8" s="72">
        <v>37745</v>
      </c>
      <c r="BY8" s="72">
        <v>35151</v>
      </c>
      <c r="BZ8" s="72">
        <v>29367</v>
      </c>
      <c r="CA8" s="70">
        <v>16102</v>
      </c>
      <c r="CB8" s="71" t="s">
        <v>118</v>
      </c>
      <c r="CC8" s="71" t="s">
        <v>118</v>
      </c>
      <c r="CD8" s="71" t="s">
        <v>118</v>
      </c>
      <c r="CE8" s="71" t="s">
        <v>118</v>
      </c>
      <c r="CF8" s="71" t="s">
        <v>118</v>
      </c>
      <c r="CG8" s="71" t="s">
        <v>118</v>
      </c>
      <c r="CH8" s="71" t="s">
        <v>118</v>
      </c>
      <c r="CI8" s="71" t="s">
        <v>118</v>
      </c>
      <c r="CJ8" s="71" t="s">
        <v>118</v>
      </c>
      <c r="CK8" s="71" t="s">
        <v>118</v>
      </c>
      <c r="CL8" s="68" t="s">
        <v>118</v>
      </c>
      <c r="CM8" s="70">
        <v>1431373</v>
      </c>
      <c r="CN8" s="70">
        <v>131000</v>
      </c>
      <c r="CO8" s="71" t="s">
        <v>118</v>
      </c>
      <c r="CP8" s="71" t="s">
        <v>118</v>
      </c>
      <c r="CQ8" s="71" t="s">
        <v>118</v>
      </c>
      <c r="CR8" s="71" t="s">
        <v>118</v>
      </c>
      <c r="CS8" s="71" t="s">
        <v>118</v>
      </c>
      <c r="CT8" s="71" t="s">
        <v>118</v>
      </c>
      <c r="CU8" s="71" t="s">
        <v>118</v>
      </c>
      <c r="CV8" s="71" t="s">
        <v>118</v>
      </c>
      <c r="CW8" s="71" t="s">
        <v>118</v>
      </c>
      <c r="CX8" s="71" t="s">
        <v>118</v>
      </c>
      <c r="CY8" s="68" t="s">
        <v>118</v>
      </c>
      <c r="CZ8" s="71">
        <v>65</v>
      </c>
      <c r="DA8" s="71">
        <v>54.7</v>
      </c>
      <c r="DB8" s="71">
        <v>47.5</v>
      </c>
      <c r="DC8" s="71">
        <v>39.799999999999997</v>
      </c>
      <c r="DD8" s="71">
        <v>35.200000000000003</v>
      </c>
      <c r="DE8" s="71">
        <v>351.1</v>
      </c>
      <c r="DF8" s="71">
        <v>278.89999999999998</v>
      </c>
      <c r="DG8" s="71">
        <v>205.5</v>
      </c>
      <c r="DH8" s="71">
        <v>187.9</v>
      </c>
      <c r="DI8" s="71">
        <v>139.69999999999999</v>
      </c>
      <c r="DJ8" s="68">
        <v>103.6</v>
      </c>
      <c r="DK8" s="71">
        <v>199.1</v>
      </c>
      <c r="DL8" s="71">
        <v>258.89999999999998</v>
      </c>
      <c r="DM8" s="71">
        <v>283.8</v>
      </c>
      <c r="DN8" s="71">
        <v>297</v>
      </c>
      <c r="DO8" s="71">
        <v>326.7</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H0000</cp:lastModifiedBy>
  <cp:lastPrinted>2020-01-20T04:44:12Z</cp:lastPrinted>
  <dcterms:created xsi:type="dcterms:W3CDTF">2019-12-05T07:23:35Z</dcterms:created>
  <dcterms:modified xsi:type="dcterms:W3CDTF">2020-01-20T04:44:15Z</dcterms:modified>
  <cp:category/>
</cp:coreProperties>
</file>