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lFOFE5BukgB5f0RMRLiOp00KOpQRlXaMcjAm/vTkTX3uHiHB+uf4sBIxmWT1pey/SR03yAxThvUp+Ah/OlLDEA==" workbookSaltValue="ebB5k6z67o8DhtypRVCYd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LT76" i="4"/>
  <c r="GQ51" i="4"/>
  <c r="LH30" i="4"/>
  <c r="IE76" i="4"/>
  <c r="BZ51" i="4"/>
  <c r="GQ30" i="4"/>
  <c r="BZ30" i="4"/>
  <c r="FX30" i="4"/>
  <c r="BG30" i="4"/>
  <c r="HP76" i="4"/>
  <c r="BG51" i="4"/>
  <c r="AV76" i="4"/>
  <c r="KO51" i="4"/>
  <c r="LE76" i="4"/>
  <c r="FX51" i="4"/>
  <c r="KO30" i="4"/>
  <c r="KP76" i="4"/>
  <c r="HA76" i="4"/>
  <c r="AN51" i="4"/>
  <c r="FE30" i="4"/>
  <c r="JV30" i="4"/>
  <c r="AN30" i="4"/>
  <c r="AG76" i="4"/>
  <c r="JV51" i="4"/>
  <c r="FE51" i="4"/>
  <c r="KA76" i="4"/>
  <c r="EL51" i="4"/>
  <c r="JC30" i="4"/>
  <c r="GL76" i="4"/>
  <c r="U51" i="4"/>
  <c r="EL30" i="4"/>
  <c r="U30" i="4"/>
  <c r="R76" i="4"/>
  <c r="JC51"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<sst xmlns="http://schemas.openxmlformats.org/spreadsheetml/2006/main" count="278" uniqueCount="134">
  <si>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</si>
  <si>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</si>
  <si>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</si>
  <si>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</si>
  <si>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</si>
  <si>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</si>
  <si>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</si>
  <si>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</si>
  <si>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</si>
  <si>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</si>
  <si>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</si>
  <si>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</si>
  <si>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</si>
  <si>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</si>
  <si>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</si>
  <si>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</si>
  <si>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</si>
  <si>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</si>
  <si>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</si>
  <si>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</si>
  <si>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</si>
  <si>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</si>
  <si>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</si>
  <si>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</si>
  <si>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</si>
  <si>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</si>
  <si>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</si>
  <si>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</si>
  <si>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</si>
  <si>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</si>
  <si>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</si>
  <si>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</si>
  <si>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</si>
  <si>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</si>
  <si>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</si>
  <si>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</si>
  <si>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</si>
  <si>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</si>
  <si>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</si>
  <si>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</si>
  <si>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</si>
  <si>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</si>
  <si>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</si>
  <si>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</si>
  <si>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</si>
  <si>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</si>
  <si>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</si>
  <si>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</si>
  <si>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</si>
  <si>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</si>
  <si>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</si>
  <si>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</si>
  <si>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</si>
  <si>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</si>
  <si>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</si>
  <si>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</si>
  <si>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</si>
  <si>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</si>
  <si>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</si>
  <si>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</si>
  <si>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</si>
  <si>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</si>
  <si>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</si>
  <si>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</si>
  <si>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</si>
  <si>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</si>
  <si>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</si>
  <si>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</si>
  <si>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</si>
  <si>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</si>
  <si>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</si>
  <si>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</si>
  <si>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</si>
  <si>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</si>
  <si>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</si>
  <si>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</si>
  <si>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</si>
  <si>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</si>
  <si>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</si>
  <si>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</si>
  <si>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</si>
  <si>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</si>
  <si>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</si>
  <si>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</si>
  <si>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</si>
  <si>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</si>
  <si>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</si>
  <si>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</si>
  <si>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</si>
  <si>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</si>
  <si>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</si>
  <si>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</si>
  <si>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</si>
  <si>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</si>
  <si>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</si>
  <si>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</si>
  <si>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</si>
  <si>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</si>
  <si>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</si>
  <si>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</si>
  <si>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</si>
  <si>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</si>
  <si>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</si>
  <si>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</si>
  <si>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</si>
  <si>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当該値(N-2)</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</si>
  <si>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</si>
  <si>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</si>
  <si>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</si>
  <si>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</si>
  <si>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</si>
  <si>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</si>
  <si>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</si>
  <si>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土佐堀駐車場</t>
  </si>
  <si>
    <t>法非適用</t>
  </si>
  <si>
    <t>駐車場整備事業</t>
  </si>
  <si>
    <t>-</t>
  </si>
  <si>
    <t>Ａ２Ｂ１</t>
  </si>
  <si>
    <t>非設置</t>
  </si>
  <si>
    <t>該当数値なし</t>
  </si>
  <si>
    <t>届出駐車場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</si>
  <si>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</si>
  <si>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</si>
  <si>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</si>
  <si>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</si>
  <si>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</si>
  <si>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</si>
  <si>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</si>
  <si>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</si>
  <si>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</si>
  <si>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類似施設と比べて数値が低くなっておりますが、大阪市内のビジネス街及び繁華街に位置しており、長時間利用の車両が多いことが要因です。</t>
  </si>
  <si>
    <t>・⑦土佐堀地下駐車場は道路付属物（道路法第2条第2項）であり、敷地の地価を計上しておりません。
・⑧設備投資見込額は、今後10年間で見込む建設改良費・修繕費等の金額です。土佐堀地下駐車場は機械式駐車場の為、更新費用が多額となっております。（設備投資見込額はR1.10.7現在のものです）
・⑩企業債の残高はありません。</t>
    <rPh sb="2" eb="5">
      <t>トサボリ</t>
    </rPh>
    <rPh sb="5" eb="7">
      <t>チカ</t>
    </rPh>
    <rPh sb="7" eb="10">
      <t>チュウシャジョウ</t>
    </rPh>
    <rPh sb="85" eb="88">
      <t>トサボリ</t>
    </rPh>
    <phoneticPr fontId="16"/>
  </si>
  <si>
    <t>・各種利用促進策を実施し、効率的な管理運営を行っておりますが、上記のとおり土佐堀地下駐車場は機械式駐車場であるため、設備機器の維持管理費等が多額となっており、収支状況が低い水準で推移しております。
　最適な料金改定等を検討し、利用台数減少を防ぐ対策を実施してまいります。
・土佐堀地下駐車場は、大阪市駐車基本計画を基に市内の路上駐車違反防止のため本市が管理運営を行っており、今後も同目的達成のため、本市が管理を継続していく方針です。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19">
      <t>カンリ</t>
    </rPh>
    <rPh sb="19" eb="21">
      <t>ウンエイ</t>
    </rPh>
    <rPh sb="22" eb="23">
      <t>オコナ</t>
    </rPh>
    <rPh sb="31" eb="33">
      <t>ジョウキ</t>
    </rPh>
    <rPh sb="37" eb="40">
      <t>トサボリ</t>
    </rPh>
    <rPh sb="40" eb="42">
      <t>チカ</t>
    </rPh>
    <rPh sb="42" eb="45">
      <t>チュウシャジョウ</t>
    </rPh>
    <rPh sb="46" eb="49">
      <t>キカイシキ</t>
    </rPh>
    <rPh sb="49" eb="52">
      <t>チュウシャジョウ</t>
    </rPh>
    <rPh sb="58" eb="60">
      <t>セツビ</t>
    </rPh>
    <rPh sb="60" eb="62">
      <t>キキ</t>
    </rPh>
    <rPh sb="63" eb="65">
      <t>イジ</t>
    </rPh>
    <rPh sb="65" eb="68">
      <t>カンリヒ</t>
    </rPh>
    <rPh sb="68" eb="69">
      <t>トウ</t>
    </rPh>
    <rPh sb="70" eb="72">
      <t>タガク</t>
    </rPh>
    <rPh sb="79" eb="81">
      <t>シュウシ</t>
    </rPh>
    <rPh sb="81" eb="83">
      <t>ジョウキョウ</t>
    </rPh>
    <rPh sb="84" eb="85">
      <t>ヒク</t>
    </rPh>
    <rPh sb="86" eb="88">
      <t>スイジュン</t>
    </rPh>
    <rPh sb="89" eb="91">
      <t>スイイ</t>
    </rPh>
    <rPh sb="137" eb="140">
      <t>トサボリ</t>
    </rPh>
    <rPh sb="140" eb="142">
      <t>チカ</t>
    </rPh>
    <phoneticPr fontId="16"/>
  </si>
  <si>
    <t>・①収益的収支比率は、黒字であれば100％以上となる指標です。経年比較で見た場合に、類似施設と比較し、低い水準となっていますが、これは設備の維持管理費用が多額であることが主な要因です。
・②③他会計補助金はありません。
・④売上高GOP比率は、施設の営業に関する収益性を表す指標です。類似施設と比較し、低い水準となっております。主な要因は、①と同様です。
・⑤EBITDAとは、営業収益と同様、その経年の推移を見て企業の収益が継続して成長しているかどうかを判断するための指標です。類似施設と比較し、低い水準となっております。当該傾向の主な要因は、①と同様です。
・H26～H28は大阪市の修繕費等の経費支出が含まれておりません。</t>
    <rPh sb="51" eb="52">
      <t>ヒク</t>
    </rPh>
    <rPh sb="72" eb="74">
      <t>カンリ</t>
    </rPh>
    <rPh sb="77" eb="79">
      <t>タガク</t>
    </rPh>
    <rPh sb="142" eb="144">
      <t>ルイジ</t>
    </rPh>
    <rPh sb="144" eb="146">
      <t>シセツ</t>
    </rPh>
    <rPh sb="147" eb="149">
      <t>ヒカク</t>
    </rPh>
    <rPh sb="151" eb="152">
      <t>ヒク</t>
    </rPh>
    <rPh sb="153" eb="155">
      <t>スイジュン</t>
    </rPh>
    <rPh sb="164" eb="165">
      <t>オモ</t>
    </rPh>
    <rPh sb="166" eb="168">
      <t>ヨウイン</t>
    </rPh>
    <rPh sb="240" eb="242">
      <t>ルイジ</t>
    </rPh>
    <rPh sb="242" eb="244">
      <t>シセツ</t>
    </rPh>
    <rPh sb="245" eb="247">
      <t>ヒカク</t>
    </rPh>
    <rPh sb="249" eb="250">
      <t>ヒク</t>
    </rPh>
    <rPh sb="251" eb="253">
      <t>スイジュン</t>
    </rPh>
    <rPh sb="275" eb="277">
      <t>ドウヨウ</t>
    </rPh>
    <rPh sb="290" eb="293">
      <t>オオサカシ</t>
    </rPh>
    <rPh sb="294" eb="297">
      <t>シュウゼンヒ</t>
    </rPh>
    <rPh sb="297" eb="298">
      <t>トウ</t>
    </rPh>
    <rPh sb="299" eb="301">
      <t>ケイヒ</t>
    </rPh>
    <rPh sb="301" eb="303">
      <t>シシュツ</t>
    </rPh>
    <rPh sb="304" eb="305">
      <t>フク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</si>
</sst>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156</c:v>
                </c:pt>
                <c:pt idx="1">
                  <c:v>136</c:v>
                </c:pt>
                <c:pt idx="2">
                  <c:v>142</c:v>
                </c:pt>
                <c:pt idx="3">
                  <c:v>85.7</c:v>
                </c:pt>
                <c:pt idx="4">
                  <c:v>72</c:v>
                </c:pt>
              </c:numCache>
            </c:numRef>
          </c:val>
          <c:extLst xmlns:c16r2="http://schemas.microsoft.com/office/drawing/2015/06/chart">
            <c:ext xmlns:c16="http://schemas.microsoft.com/office/drawing/2014/chart" uri="{C3380CC4-5D6E-409C-BE32-E72D297353CC}">
              <c16:uniqueId val="{00000000-4F0B-40D9-BA61-A8DCE747E47D}"/>
            </c:ext>
          </c:extLst>
        </c:ser>
        <c:dLbls>
          <c:showLegendKey val="0"/>
          <c:showVal val="0"/>
          <c:showCatName val="0"/>
          <c:showSerName val="0"/>
          <c:showPercent val="0"/>
          <c:showBubbleSize val="0"/>
        </c:dLbls>
        <c:gapWidth val="150"/>
        <c:axId val="433694440"/>
        <c:axId val="4336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xmlns:c16r2="http://schemas.microsoft.com/office/drawing/2015/06/chart">
            <c:ext xmlns:c16="http://schemas.microsoft.com/office/drawing/2014/chart" uri="{C3380CC4-5D6E-409C-BE32-E72D297353CC}">
              <c16:uniqueId val="{00000001-4F0B-40D9-BA61-A8DCE747E47D}"/>
            </c:ext>
          </c:extLst>
        </c:ser>
        <c:dLbls>
          <c:showLegendKey val="0"/>
          <c:showVal val="0"/>
          <c:showCatName val="0"/>
          <c:showSerName val="0"/>
          <c:showPercent val="0"/>
          <c:showBubbleSize val="0"/>
        </c:dLbls>
        <c:marker val="1"/>
        <c:smooth val="0"/>
        <c:axId val="433694440"/>
        <c:axId val="433687776"/>
      </c:lineChart>
      <c:dateAx>
        <c:axId val="433694440"/>
        <c:scaling>
          <c:orientation val="minMax"/>
        </c:scaling>
        <c:delete val="1"/>
        <c:axPos val="b"/>
        <c:numFmt formatCode="ge" sourceLinked="1"/>
        <c:majorTickMark val="none"/>
        <c:minorTickMark val="none"/>
        <c:tickLblPos val="none"/>
        <c:crossAx val="433687776"/>
        <c:crosses val="autoZero"/>
        <c:auto val="1"/>
        <c:lblOffset val="100"/>
        <c:baseTimeUnit val="years"/>
      </c:dateAx>
      <c:valAx>
        <c:axId val="43368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69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08-4898-B323-5AED94B5269F}"/>
            </c:ext>
          </c:extLst>
        </c:ser>
        <c:dLbls>
          <c:showLegendKey val="0"/>
          <c:showVal val="0"/>
          <c:showCatName val="0"/>
          <c:showSerName val="0"/>
          <c:showPercent val="0"/>
          <c:showBubbleSize val="0"/>
        </c:dLbls>
        <c:gapWidth val="150"/>
        <c:axId val="433689736"/>
        <c:axId val="4336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xmlns:c16r2="http://schemas.microsoft.com/office/drawing/2015/06/chart">
            <c:ext xmlns:c16="http://schemas.microsoft.com/office/drawing/2014/chart" uri="{C3380CC4-5D6E-409C-BE32-E72D297353CC}">
              <c16:uniqueId val="{00000001-CE08-4898-B323-5AED94B5269F}"/>
            </c:ext>
          </c:extLst>
        </c:ser>
        <c:dLbls>
          <c:showLegendKey val="0"/>
          <c:showVal val="0"/>
          <c:showCatName val="0"/>
          <c:showSerName val="0"/>
          <c:showPercent val="0"/>
          <c:showBubbleSize val="0"/>
        </c:dLbls>
        <c:marker val="1"/>
        <c:smooth val="0"/>
        <c:axId val="433689736"/>
        <c:axId val="433690912"/>
      </c:lineChart>
      <c:dateAx>
        <c:axId val="433689736"/>
        <c:scaling>
          <c:orientation val="minMax"/>
        </c:scaling>
        <c:delete val="1"/>
        <c:axPos val="b"/>
        <c:numFmt formatCode="ge" sourceLinked="1"/>
        <c:majorTickMark val="none"/>
        <c:minorTickMark val="none"/>
        <c:tickLblPos val="none"/>
        <c:crossAx val="433690912"/>
        <c:crosses val="autoZero"/>
        <c:auto val="1"/>
        <c:lblOffset val="100"/>
        <c:baseTimeUnit val="years"/>
      </c:dateAx>
      <c:valAx>
        <c:axId val="43369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68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F21-46E2-8A2D-F36FD8107CD1}"/>
            </c:ext>
          </c:extLst>
        </c:ser>
        <c:dLbls>
          <c:showLegendKey val="0"/>
          <c:showVal val="0"/>
          <c:showCatName val="0"/>
          <c:showSerName val="0"/>
          <c:showPercent val="0"/>
          <c:showBubbleSize val="0"/>
        </c:dLbls>
        <c:gapWidth val="150"/>
        <c:axId val="430423920"/>
        <c:axId val="43041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F21-46E2-8A2D-F36FD8107CD1}"/>
            </c:ext>
          </c:extLst>
        </c:ser>
        <c:dLbls>
          <c:showLegendKey val="0"/>
          <c:showVal val="0"/>
          <c:showCatName val="0"/>
          <c:showSerName val="0"/>
          <c:showPercent val="0"/>
          <c:showBubbleSize val="0"/>
        </c:dLbls>
        <c:marker val="1"/>
        <c:smooth val="0"/>
        <c:axId val="430423920"/>
        <c:axId val="430418040"/>
      </c:lineChart>
      <c:dateAx>
        <c:axId val="430423920"/>
        <c:scaling>
          <c:orientation val="minMax"/>
        </c:scaling>
        <c:delete val="1"/>
        <c:axPos val="b"/>
        <c:numFmt formatCode="ge" sourceLinked="1"/>
        <c:majorTickMark val="none"/>
        <c:minorTickMark val="none"/>
        <c:tickLblPos val="none"/>
        <c:crossAx val="430418040"/>
        <c:crosses val="autoZero"/>
        <c:auto val="1"/>
        <c:lblOffset val="100"/>
        <c:baseTimeUnit val="years"/>
      </c:dateAx>
      <c:valAx>
        <c:axId val="430418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042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BAB-4A00-970A-034CFBD0327E}"/>
            </c:ext>
          </c:extLst>
        </c:ser>
        <c:dLbls>
          <c:showLegendKey val="0"/>
          <c:showVal val="0"/>
          <c:showCatName val="0"/>
          <c:showSerName val="0"/>
          <c:showPercent val="0"/>
          <c:showBubbleSize val="0"/>
        </c:dLbls>
        <c:gapWidth val="150"/>
        <c:axId val="434787944"/>
        <c:axId val="43479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BAB-4A00-970A-034CFBD0327E}"/>
            </c:ext>
          </c:extLst>
        </c:ser>
        <c:dLbls>
          <c:showLegendKey val="0"/>
          <c:showVal val="0"/>
          <c:showCatName val="0"/>
          <c:showSerName val="0"/>
          <c:showPercent val="0"/>
          <c:showBubbleSize val="0"/>
        </c:dLbls>
        <c:marker val="1"/>
        <c:smooth val="0"/>
        <c:axId val="434787944"/>
        <c:axId val="434794608"/>
      </c:lineChart>
      <c:dateAx>
        <c:axId val="434787944"/>
        <c:scaling>
          <c:orientation val="minMax"/>
        </c:scaling>
        <c:delete val="1"/>
        <c:axPos val="b"/>
        <c:numFmt formatCode="ge" sourceLinked="1"/>
        <c:majorTickMark val="none"/>
        <c:minorTickMark val="none"/>
        <c:tickLblPos val="none"/>
        <c:crossAx val="434794608"/>
        <c:crosses val="autoZero"/>
        <c:auto val="1"/>
        <c:lblOffset val="100"/>
        <c:baseTimeUnit val="years"/>
      </c:dateAx>
      <c:valAx>
        <c:axId val="43479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787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F2-4FDD-8D46-78F51DD9F2C2}"/>
            </c:ext>
          </c:extLst>
        </c:ser>
        <c:dLbls>
          <c:showLegendKey val="0"/>
          <c:showVal val="0"/>
          <c:showCatName val="0"/>
          <c:showSerName val="0"/>
          <c:showPercent val="0"/>
          <c:showBubbleSize val="0"/>
        </c:dLbls>
        <c:gapWidth val="150"/>
        <c:axId val="434793824"/>
        <c:axId val="43479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xmlns:c16r2="http://schemas.microsoft.com/office/drawing/2015/06/chart">
            <c:ext xmlns:c16="http://schemas.microsoft.com/office/drawing/2014/chart" uri="{C3380CC4-5D6E-409C-BE32-E72D297353CC}">
              <c16:uniqueId val="{00000001-51F2-4FDD-8D46-78F51DD9F2C2}"/>
            </c:ext>
          </c:extLst>
        </c:ser>
        <c:dLbls>
          <c:showLegendKey val="0"/>
          <c:showVal val="0"/>
          <c:showCatName val="0"/>
          <c:showSerName val="0"/>
          <c:showPercent val="0"/>
          <c:showBubbleSize val="0"/>
        </c:dLbls>
        <c:marker val="1"/>
        <c:smooth val="0"/>
        <c:axId val="434793824"/>
        <c:axId val="434795392"/>
      </c:lineChart>
      <c:dateAx>
        <c:axId val="434793824"/>
        <c:scaling>
          <c:orientation val="minMax"/>
        </c:scaling>
        <c:delete val="1"/>
        <c:axPos val="b"/>
        <c:numFmt formatCode="ge" sourceLinked="1"/>
        <c:majorTickMark val="none"/>
        <c:minorTickMark val="none"/>
        <c:tickLblPos val="none"/>
        <c:crossAx val="434795392"/>
        <c:crosses val="autoZero"/>
        <c:auto val="1"/>
        <c:lblOffset val="100"/>
        <c:baseTimeUnit val="years"/>
      </c:dateAx>
      <c:valAx>
        <c:axId val="43479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79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94-45CA-9C06-9E1CA4D1C35E}"/>
            </c:ext>
          </c:extLst>
        </c:ser>
        <c:dLbls>
          <c:showLegendKey val="0"/>
          <c:showVal val="0"/>
          <c:showCatName val="0"/>
          <c:showSerName val="0"/>
          <c:showPercent val="0"/>
          <c:showBubbleSize val="0"/>
        </c:dLbls>
        <c:gapWidth val="150"/>
        <c:axId val="434794216"/>
        <c:axId val="43479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xmlns:c16r2="http://schemas.microsoft.com/office/drawing/2015/06/chart">
            <c:ext xmlns:c16="http://schemas.microsoft.com/office/drawing/2014/chart" uri="{C3380CC4-5D6E-409C-BE32-E72D297353CC}">
              <c16:uniqueId val="{00000001-7094-45CA-9C06-9E1CA4D1C35E}"/>
            </c:ext>
          </c:extLst>
        </c:ser>
        <c:dLbls>
          <c:showLegendKey val="0"/>
          <c:showVal val="0"/>
          <c:showCatName val="0"/>
          <c:showSerName val="0"/>
          <c:showPercent val="0"/>
          <c:showBubbleSize val="0"/>
        </c:dLbls>
        <c:marker val="1"/>
        <c:smooth val="0"/>
        <c:axId val="434794216"/>
        <c:axId val="434793040"/>
      </c:lineChart>
      <c:dateAx>
        <c:axId val="434794216"/>
        <c:scaling>
          <c:orientation val="minMax"/>
        </c:scaling>
        <c:delete val="1"/>
        <c:axPos val="b"/>
        <c:numFmt formatCode="ge" sourceLinked="1"/>
        <c:majorTickMark val="none"/>
        <c:minorTickMark val="none"/>
        <c:tickLblPos val="none"/>
        <c:crossAx val="434793040"/>
        <c:crosses val="autoZero"/>
        <c:auto val="1"/>
        <c:lblOffset val="100"/>
        <c:baseTimeUnit val="years"/>
      </c:dateAx>
      <c:valAx>
        <c:axId val="434793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794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83.8</c:v>
                </c:pt>
                <c:pt idx="1">
                  <c:v>75.7</c:v>
                </c:pt>
                <c:pt idx="2">
                  <c:v>74.8</c:v>
                </c:pt>
                <c:pt idx="3">
                  <c:v>71</c:v>
                </c:pt>
                <c:pt idx="4">
                  <c:v>67.099999999999994</c:v>
                </c:pt>
              </c:numCache>
            </c:numRef>
          </c:val>
          <c:extLst xmlns:c16r2="http://schemas.microsoft.com/office/drawing/2015/06/chart">
            <c:ext xmlns:c16="http://schemas.microsoft.com/office/drawing/2014/chart" uri="{C3380CC4-5D6E-409C-BE32-E72D297353CC}">
              <c16:uniqueId val="{00000000-BFD1-481E-A9B4-BAAD0F4E95C9}"/>
            </c:ext>
          </c:extLst>
        </c:ser>
        <c:dLbls>
          <c:showLegendKey val="0"/>
          <c:showVal val="0"/>
          <c:showCatName val="0"/>
          <c:showSerName val="0"/>
          <c:showPercent val="0"/>
          <c:showBubbleSize val="0"/>
        </c:dLbls>
        <c:gapWidth val="150"/>
        <c:axId val="434788336"/>
        <c:axId val="4347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xmlns:c16r2="http://schemas.microsoft.com/office/drawing/2015/06/chart">
            <c:ext xmlns:c16="http://schemas.microsoft.com/office/drawing/2014/chart" uri="{C3380CC4-5D6E-409C-BE32-E72D297353CC}">
              <c16:uniqueId val="{00000001-BFD1-481E-A9B4-BAAD0F4E95C9}"/>
            </c:ext>
          </c:extLst>
        </c:ser>
        <c:dLbls>
          <c:showLegendKey val="0"/>
          <c:showVal val="0"/>
          <c:showCatName val="0"/>
          <c:showSerName val="0"/>
          <c:showPercent val="0"/>
          <c:showBubbleSize val="0"/>
        </c:dLbls>
        <c:marker val="1"/>
        <c:smooth val="0"/>
        <c:axId val="434788336"/>
        <c:axId val="434790688"/>
      </c:lineChart>
      <c:dateAx>
        <c:axId val="434788336"/>
        <c:scaling>
          <c:orientation val="minMax"/>
        </c:scaling>
        <c:delete val="1"/>
        <c:axPos val="b"/>
        <c:numFmt formatCode="ge" sourceLinked="1"/>
        <c:majorTickMark val="none"/>
        <c:minorTickMark val="none"/>
        <c:tickLblPos val="none"/>
        <c:crossAx val="434790688"/>
        <c:crosses val="autoZero"/>
        <c:auto val="1"/>
        <c:lblOffset val="100"/>
        <c:baseTimeUnit val="years"/>
      </c:dateAx>
      <c:valAx>
        <c:axId val="43479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78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36</c:v>
                </c:pt>
                <c:pt idx="1">
                  <c:v>27</c:v>
                </c:pt>
                <c:pt idx="2">
                  <c:v>30</c:v>
                </c:pt>
                <c:pt idx="3">
                  <c:v>-16.7</c:v>
                </c:pt>
                <c:pt idx="4">
                  <c:v>-39</c:v>
                </c:pt>
              </c:numCache>
            </c:numRef>
          </c:val>
          <c:extLst xmlns:c16r2="http://schemas.microsoft.com/office/drawing/2015/06/chart">
            <c:ext xmlns:c16="http://schemas.microsoft.com/office/drawing/2014/chart" uri="{C3380CC4-5D6E-409C-BE32-E72D297353CC}">
              <c16:uniqueId val="{00000000-8675-49BD-8509-7217F8F444A2}"/>
            </c:ext>
          </c:extLst>
        </c:ser>
        <c:dLbls>
          <c:showLegendKey val="0"/>
          <c:showVal val="0"/>
          <c:showCatName val="0"/>
          <c:showSerName val="0"/>
          <c:showPercent val="0"/>
          <c:showBubbleSize val="0"/>
        </c:dLbls>
        <c:gapWidth val="150"/>
        <c:axId val="434789120"/>
        <c:axId val="43479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xmlns:c16r2="http://schemas.microsoft.com/office/drawing/2015/06/chart">
            <c:ext xmlns:c16="http://schemas.microsoft.com/office/drawing/2014/chart" uri="{C3380CC4-5D6E-409C-BE32-E72D297353CC}">
              <c16:uniqueId val="{00000001-8675-49BD-8509-7217F8F444A2}"/>
            </c:ext>
          </c:extLst>
        </c:ser>
        <c:dLbls>
          <c:showLegendKey val="0"/>
          <c:showVal val="0"/>
          <c:showCatName val="0"/>
          <c:showSerName val="0"/>
          <c:showPercent val="0"/>
          <c:showBubbleSize val="0"/>
        </c:dLbls>
        <c:marker val="1"/>
        <c:smooth val="0"/>
        <c:axId val="434789120"/>
        <c:axId val="434790296"/>
      </c:lineChart>
      <c:dateAx>
        <c:axId val="434789120"/>
        <c:scaling>
          <c:orientation val="minMax"/>
        </c:scaling>
        <c:delete val="1"/>
        <c:axPos val="b"/>
        <c:numFmt formatCode="ge" sourceLinked="1"/>
        <c:majorTickMark val="none"/>
        <c:minorTickMark val="none"/>
        <c:tickLblPos val="none"/>
        <c:crossAx val="434790296"/>
        <c:crosses val="autoZero"/>
        <c:auto val="1"/>
        <c:lblOffset val="100"/>
        <c:baseTimeUnit val="years"/>
      </c:dateAx>
      <c:valAx>
        <c:axId val="434790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78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28332</c:v>
                </c:pt>
                <c:pt idx="1">
                  <c:v>18951</c:v>
                </c:pt>
                <c:pt idx="2">
                  <c:v>20818</c:v>
                </c:pt>
                <c:pt idx="3">
                  <c:v>-11567</c:v>
                </c:pt>
                <c:pt idx="4">
                  <c:v>-26056</c:v>
                </c:pt>
              </c:numCache>
            </c:numRef>
          </c:val>
          <c:extLst xmlns:c16r2="http://schemas.microsoft.com/office/drawing/2015/06/chart">
            <c:ext xmlns:c16="http://schemas.microsoft.com/office/drawing/2014/chart" uri="{C3380CC4-5D6E-409C-BE32-E72D297353CC}">
              <c16:uniqueId val="{00000000-D3D1-4707-A892-F3F9654D5569}"/>
            </c:ext>
          </c:extLst>
        </c:ser>
        <c:dLbls>
          <c:showLegendKey val="0"/>
          <c:showVal val="0"/>
          <c:showCatName val="0"/>
          <c:showSerName val="0"/>
          <c:showPercent val="0"/>
          <c:showBubbleSize val="0"/>
        </c:dLbls>
        <c:gapWidth val="150"/>
        <c:axId val="434788728"/>
        <c:axId val="43479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xmlns:c16r2="http://schemas.microsoft.com/office/drawing/2015/06/chart">
            <c:ext xmlns:c16="http://schemas.microsoft.com/office/drawing/2014/chart" uri="{C3380CC4-5D6E-409C-BE32-E72D297353CC}">
              <c16:uniqueId val="{00000001-D3D1-4707-A892-F3F9654D5569}"/>
            </c:ext>
          </c:extLst>
        </c:ser>
        <c:dLbls>
          <c:showLegendKey val="0"/>
          <c:showVal val="0"/>
          <c:showCatName val="0"/>
          <c:showSerName val="0"/>
          <c:showPercent val="0"/>
          <c:showBubbleSize val="0"/>
        </c:dLbls>
        <c:marker val="1"/>
        <c:smooth val="0"/>
        <c:axId val="434788728"/>
        <c:axId val="434791864"/>
      </c:lineChart>
      <c:dateAx>
        <c:axId val="434788728"/>
        <c:scaling>
          <c:orientation val="minMax"/>
        </c:scaling>
        <c:delete val="1"/>
        <c:axPos val="b"/>
        <c:numFmt formatCode="ge" sourceLinked="1"/>
        <c:majorTickMark val="none"/>
        <c:minorTickMark val="none"/>
        <c:tickLblPos val="none"/>
        <c:crossAx val="434791864"/>
        <c:crosses val="autoZero"/>
        <c:auto val="1"/>
        <c:lblOffset val="100"/>
        <c:baseTimeUnit val="years"/>
      </c:dateAx>
      <c:valAx>
        <c:axId val="434791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788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大阪府大阪市　土佐堀駐車場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Ａ２Ｂ１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駅</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有</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8</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120</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地下式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20</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210</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400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利用料金制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133</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156</v>
      </c>
      <c r="V31" s="110"/>
      <c r="W31" s="110"/>
      <c r="X31" s="110"/>
      <c r="Y31" s="110"/>
      <c r="Z31" s="110"/>
      <c r="AA31" s="110"/>
      <c r="AB31" s="110"/>
      <c r="AC31" s="110"/>
      <c r="AD31" s="110"/>
      <c r="AE31" s="110"/>
      <c r="AF31" s="110"/>
      <c r="AG31" s="110"/>
      <c r="AH31" s="110"/>
      <c r="AI31" s="110"/>
      <c r="AJ31" s="110"/>
      <c r="AK31" s="110"/>
      <c r="AL31" s="110"/>
      <c r="AM31" s="110"/>
      <c r="AN31" s="110">
        <f>データ!Z7</f>
        <v>136</v>
      </c>
      <c r="AO31" s="110"/>
      <c r="AP31" s="110"/>
      <c r="AQ31" s="110"/>
      <c r="AR31" s="110"/>
      <c r="AS31" s="110"/>
      <c r="AT31" s="110"/>
      <c r="AU31" s="110"/>
      <c r="AV31" s="110"/>
      <c r="AW31" s="110"/>
      <c r="AX31" s="110"/>
      <c r="AY31" s="110"/>
      <c r="AZ31" s="110"/>
      <c r="BA31" s="110"/>
      <c r="BB31" s="110"/>
      <c r="BC31" s="110"/>
      <c r="BD31" s="110"/>
      <c r="BE31" s="110"/>
      <c r="BF31" s="110"/>
      <c r="BG31" s="110">
        <f>データ!AA7</f>
        <v>142</v>
      </c>
      <c r="BH31" s="110"/>
      <c r="BI31" s="110"/>
      <c r="BJ31" s="110"/>
      <c r="BK31" s="110"/>
      <c r="BL31" s="110"/>
      <c r="BM31" s="110"/>
      <c r="BN31" s="110"/>
      <c r="BO31" s="110"/>
      <c r="BP31" s="110"/>
      <c r="BQ31" s="110"/>
      <c r="BR31" s="110"/>
      <c r="BS31" s="110"/>
      <c r="BT31" s="110"/>
      <c r="BU31" s="110"/>
      <c r="BV31" s="110"/>
      <c r="BW31" s="110"/>
      <c r="BX31" s="110"/>
      <c r="BY31" s="110"/>
      <c r="BZ31" s="110">
        <f>データ!AB7</f>
        <v>85.7</v>
      </c>
      <c r="CA31" s="110"/>
      <c r="CB31" s="110"/>
      <c r="CC31" s="110"/>
      <c r="CD31" s="110"/>
      <c r="CE31" s="110"/>
      <c r="CF31" s="110"/>
      <c r="CG31" s="110"/>
      <c r="CH31" s="110"/>
      <c r="CI31" s="110"/>
      <c r="CJ31" s="110"/>
      <c r="CK31" s="110"/>
      <c r="CL31" s="110"/>
      <c r="CM31" s="110"/>
      <c r="CN31" s="110"/>
      <c r="CO31" s="110"/>
      <c r="CP31" s="110"/>
      <c r="CQ31" s="110"/>
      <c r="CR31" s="110"/>
      <c r="CS31" s="110">
        <f>データ!AC7</f>
        <v>72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83.8</v>
      </c>
      <c r="JD31" s="81"/>
      <c r="JE31" s="81"/>
      <c r="JF31" s="81"/>
      <c r="JG31" s="81"/>
      <c r="JH31" s="81"/>
      <c r="JI31" s="81"/>
      <c r="JJ31" s="81"/>
      <c r="JK31" s="81"/>
      <c r="JL31" s="81"/>
      <c r="JM31" s="81"/>
      <c r="JN31" s="81"/>
      <c r="JO31" s="81"/>
      <c r="JP31" s="81"/>
      <c r="JQ31" s="81"/>
      <c r="JR31" s="81"/>
      <c r="JS31" s="81"/>
      <c r="JT31" s="81"/>
      <c r="JU31" s="82"/>
      <c r="JV31" s="80">
        <f>データ!DL7</f>
        <v>75.7</v>
      </c>
      <c r="JW31" s="81"/>
      <c r="JX31" s="81"/>
      <c r="JY31" s="81"/>
      <c r="JZ31" s="81"/>
      <c r="KA31" s="81"/>
      <c r="KB31" s="81"/>
      <c r="KC31" s="81"/>
      <c r="KD31" s="81"/>
      <c r="KE31" s="81"/>
      <c r="KF31" s="81"/>
      <c r="KG31" s="81"/>
      <c r="KH31" s="81"/>
      <c r="KI31" s="81"/>
      <c r="KJ31" s="81"/>
      <c r="KK31" s="81"/>
      <c r="KL31" s="81"/>
      <c r="KM31" s="81"/>
      <c r="KN31" s="82"/>
      <c r="KO31" s="80">
        <f>データ!DM7</f>
        <v>74.8</v>
      </c>
      <c r="KP31" s="81"/>
      <c r="KQ31" s="81"/>
      <c r="KR31" s="81"/>
      <c r="KS31" s="81"/>
      <c r="KT31" s="81"/>
      <c r="KU31" s="81"/>
      <c r="KV31" s="81"/>
      <c r="KW31" s="81"/>
      <c r="KX31" s="81"/>
      <c r="KY31" s="81"/>
      <c r="KZ31" s="81"/>
      <c r="LA31" s="81"/>
      <c r="LB31" s="81"/>
      <c r="LC31" s="81"/>
      <c r="LD31" s="81"/>
      <c r="LE31" s="81"/>
      <c r="LF31" s="81"/>
      <c r="LG31" s="82"/>
      <c r="LH31" s="80">
        <f>データ!DN7</f>
        <v>71</v>
      </c>
      <c r="LI31" s="81"/>
      <c r="LJ31" s="81"/>
      <c r="LK31" s="81"/>
      <c r="LL31" s="81"/>
      <c r="LM31" s="81"/>
      <c r="LN31" s="81"/>
      <c r="LO31" s="81"/>
      <c r="LP31" s="81"/>
      <c r="LQ31" s="81"/>
      <c r="LR31" s="81"/>
      <c r="LS31" s="81"/>
      <c r="LT31" s="81"/>
      <c r="LU31" s="81"/>
      <c r="LV31" s="81"/>
      <c r="LW31" s="81"/>
      <c r="LX31" s="81"/>
      <c r="LY31" s="81"/>
      <c r="LZ31" s="82"/>
      <c r="MA31" s="80">
        <f>データ!DO7</f>
        <v>67.099999999999994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36</v>
      </c>
      <c r="EM52" s="110"/>
      <c r="EN52" s="110"/>
      <c r="EO52" s="110"/>
      <c r="EP52" s="110"/>
      <c r="EQ52" s="110"/>
      <c r="ER52" s="110"/>
      <c r="ES52" s="110"/>
      <c r="ET52" s="110"/>
      <c r="EU52" s="110"/>
      <c r="EV52" s="110"/>
      <c r="EW52" s="110"/>
      <c r="EX52" s="110"/>
      <c r="EY52" s="110"/>
      <c r="EZ52" s="110"/>
      <c r="FA52" s="110"/>
      <c r="FB52" s="110"/>
      <c r="FC52" s="110"/>
      <c r="FD52" s="110"/>
      <c r="FE52" s="110">
        <f>データ!BG7</f>
        <v>27</v>
      </c>
      <c r="FF52" s="110"/>
      <c r="FG52" s="110"/>
      <c r="FH52" s="110"/>
      <c r="FI52" s="110"/>
      <c r="FJ52" s="110"/>
      <c r="FK52" s="110"/>
      <c r="FL52" s="110"/>
      <c r="FM52" s="110"/>
      <c r="FN52" s="110"/>
      <c r="FO52" s="110"/>
      <c r="FP52" s="110"/>
      <c r="FQ52" s="110"/>
      <c r="FR52" s="110"/>
      <c r="FS52" s="110"/>
      <c r="FT52" s="110"/>
      <c r="FU52" s="110"/>
      <c r="FV52" s="110"/>
      <c r="FW52" s="110"/>
      <c r="FX52" s="110">
        <f>データ!BH7</f>
        <v>30</v>
      </c>
      <c r="FY52" s="110"/>
      <c r="FZ52" s="110"/>
      <c r="GA52" s="110"/>
      <c r="GB52" s="110"/>
      <c r="GC52" s="110"/>
      <c r="GD52" s="110"/>
      <c r="GE52" s="110"/>
      <c r="GF52" s="110"/>
      <c r="GG52" s="110"/>
      <c r="GH52" s="110"/>
      <c r="GI52" s="110"/>
      <c r="GJ52" s="110"/>
      <c r="GK52" s="110"/>
      <c r="GL52" s="110"/>
      <c r="GM52" s="110"/>
      <c r="GN52" s="110"/>
      <c r="GO52" s="110"/>
      <c r="GP52" s="110"/>
      <c r="GQ52" s="110">
        <f>データ!BI7</f>
        <v>-16.7</v>
      </c>
      <c r="GR52" s="110"/>
      <c r="GS52" s="110"/>
      <c r="GT52" s="110"/>
      <c r="GU52" s="110"/>
      <c r="GV52" s="110"/>
      <c r="GW52" s="110"/>
      <c r="GX52" s="110"/>
      <c r="GY52" s="110"/>
      <c r="GZ52" s="110"/>
      <c r="HA52" s="110"/>
      <c r="HB52" s="110"/>
      <c r="HC52" s="110"/>
      <c r="HD52" s="110"/>
      <c r="HE52" s="110"/>
      <c r="HF52" s="110"/>
      <c r="HG52" s="110"/>
      <c r="HH52" s="110"/>
      <c r="HI52" s="110"/>
      <c r="HJ52" s="110">
        <f>データ!BJ7</f>
        <v>-39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28332</v>
      </c>
      <c r="JD52" s="106"/>
      <c r="JE52" s="106"/>
      <c r="JF52" s="106"/>
      <c r="JG52" s="106"/>
      <c r="JH52" s="106"/>
      <c r="JI52" s="106"/>
      <c r="JJ52" s="106"/>
      <c r="JK52" s="106"/>
      <c r="JL52" s="106"/>
      <c r="JM52" s="106"/>
      <c r="JN52" s="106"/>
      <c r="JO52" s="106"/>
      <c r="JP52" s="106"/>
      <c r="JQ52" s="106"/>
      <c r="JR52" s="106"/>
      <c r="JS52" s="106"/>
      <c r="JT52" s="106"/>
      <c r="JU52" s="106"/>
      <c r="JV52" s="106">
        <f>データ!BR7</f>
        <v>18951</v>
      </c>
      <c r="JW52" s="106"/>
      <c r="JX52" s="106"/>
      <c r="JY52" s="106"/>
      <c r="JZ52" s="106"/>
      <c r="KA52" s="106"/>
      <c r="KB52" s="106"/>
      <c r="KC52" s="106"/>
      <c r="KD52" s="106"/>
      <c r="KE52" s="106"/>
      <c r="KF52" s="106"/>
      <c r="KG52" s="106"/>
      <c r="KH52" s="106"/>
      <c r="KI52" s="106"/>
      <c r="KJ52" s="106"/>
      <c r="KK52" s="106"/>
      <c r="KL52" s="106"/>
      <c r="KM52" s="106"/>
      <c r="KN52" s="106"/>
      <c r="KO52" s="106">
        <f>データ!BS7</f>
        <v>20818</v>
      </c>
      <c r="KP52" s="106"/>
      <c r="KQ52" s="106"/>
      <c r="KR52" s="106"/>
      <c r="KS52" s="106"/>
      <c r="KT52" s="106"/>
      <c r="KU52" s="106"/>
      <c r="KV52" s="106"/>
      <c r="KW52" s="106"/>
      <c r="KX52" s="106"/>
      <c r="KY52" s="106"/>
      <c r="KZ52" s="106"/>
      <c r="LA52" s="106"/>
      <c r="LB52" s="106"/>
      <c r="LC52" s="106"/>
      <c r="LD52" s="106"/>
      <c r="LE52" s="106"/>
      <c r="LF52" s="106"/>
      <c r="LG52" s="106"/>
      <c r="LH52" s="106">
        <f>データ!BT7</f>
        <v>-11567</v>
      </c>
      <c r="LI52" s="106"/>
      <c r="LJ52" s="106"/>
      <c r="LK52" s="106"/>
      <c r="LL52" s="106"/>
      <c r="LM52" s="106"/>
      <c r="LN52" s="106"/>
      <c r="LO52" s="106"/>
      <c r="LP52" s="106"/>
      <c r="LQ52" s="106"/>
      <c r="LR52" s="106"/>
      <c r="LS52" s="106"/>
      <c r="LT52" s="106"/>
      <c r="LU52" s="106"/>
      <c r="LV52" s="106"/>
      <c r="LW52" s="106"/>
      <c r="LX52" s="106"/>
      <c r="LY52" s="106"/>
      <c r="LZ52" s="106"/>
      <c r="MA52" s="106">
        <f>データ!BU7</f>
        <v>-26056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504171</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oXA//VU/GOOsMKgY50kM5lLHaa/jyaDlTbPeSmBFnFLzpCp9ZmiKnGMHAf197Vk7Ttpt5RxOoSoe9Z92XABsAg==" saltValue="UBF+5IaQY9EDGCW4r15Jf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50" t="s">
        <v>65</v>
      </c>
      <c r="AK4" s="150"/>
      <c r="AL4" s="150"/>
      <c r="AM4" s="150"/>
      <c r="AN4" s="150"/>
      <c r="AO4" s="150"/>
      <c r="AP4" s="150"/>
      <c r="AQ4" s="150"/>
      <c r="AR4" s="150"/>
      <c r="AS4" s="150"/>
      <c r="AT4" s="150"/>
      <c r="AU4" s="151" t="s">
        <v>66</v>
      </c>
      <c r="AV4" s="150"/>
      <c r="AW4" s="150"/>
      <c r="AX4" s="150"/>
      <c r="AY4" s="150"/>
      <c r="AZ4" s="150"/>
      <c r="BA4" s="150"/>
      <c r="BB4" s="150"/>
      <c r="BC4" s="150"/>
      <c r="BD4" s="150"/>
      <c r="BE4" s="150"/>
      <c r="BF4" s="150" t="s">
        <v>67</v>
      </c>
      <c r="BG4" s="150"/>
      <c r="BH4" s="150"/>
      <c r="BI4" s="150"/>
      <c r="BJ4" s="150"/>
      <c r="BK4" s="150"/>
      <c r="BL4" s="150"/>
      <c r="BM4" s="150"/>
      <c r="BN4" s="150"/>
      <c r="BO4" s="150"/>
      <c r="BP4" s="150"/>
      <c r="BQ4" s="151" t="s">
        <v>68</v>
      </c>
      <c r="BR4" s="150"/>
      <c r="BS4" s="150"/>
      <c r="BT4" s="150"/>
      <c r="BU4" s="150"/>
      <c r="BV4" s="150"/>
      <c r="BW4" s="150"/>
      <c r="BX4" s="150"/>
      <c r="BY4" s="150"/>
      <c r="BZ4" s="150"/>
      <c r="CA4" s="150"/>
      <c r="CB4" s="150" t="s">
        <v>69</v>
      </c>
      <c r="CC4" s="150"/>
      <c r="CD4" s="150"/>
      <c r="CE4" s="150"/>
      <c r="CF4" s="150"/>
      <c r="CG4" s="150"/>
      <c r="CH4" s="150"/>
      <c r="CI4" s="150"/>
      <c r="CJ4" s="150"/>
      <c r="CK4" s="150"/>
      <c r="CL4" s="150"/>
      <c r="CM4" s="152" t="s">
        <v>70</v>
      </c>
      <c r="CN4" s="152" t="s">
        <v>71</v>
      </c>
      <c r="CO4" s="143" t="s">
        <v>72</v>
      </c>
      <c r="CP4" s="144"/>
      <c r="CQ4" s="144"/>
      <c r="CR4" s="144"/>
      <c r="CS4" s="144"/>
      <c r="CT4" s="144"/>
      <c r="CU4" s="144"/>
      <c r="CV4" s="144"/>
      <c r="CW4" s="144"/>
      <c r="CX4" s="144"/>
      <c r="CY4" s="145"/>
      <c r="CZ4" s="150" t="s">
        <v>73</v>
      </c>
      <c r="DA4" s="150"/>
      <c r="DB4" s="150"/>
      <c r="DC4" s="150"/>
      <c r="DD4" s="150"/>
      <c r="DE4" s="150"/>
      <c r="DF4" s="150"/>
      <c r="DG4" s="150"/>
      <c r="DH4" s="150"/>
      <c r="DI4" s="150"/>
      <c r="DJ4" s="15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93</v>
      </c>
      <c r="AN5" s="59" t="s">
        <v>94</v>
      </c>
      <c r="AO5" s="59" t="s">
        <v>95</v>
      </c>
      <c r="AP5" s="59" t="s">
        <v>96</v>
      </c>
      <c r="AQ5" s="59" t="s">
        <v>97</v>
      </c>
      <c r="AR5" s="59" t="s">
        <v>98</v>
      </c>
      <c r="AS5" s="59" t="s">
        <v>99</v>
      </c>
      <c r="AT5" s="59" t="s">
        <v>100</v>
      </c>
      <c r="AU5" s="59" t="s">
        <v>90</v>
      </c>
      <c r="AV5" s="59" t="s">
        <v>101</v>
      </c>
      <c r="AW5" s="59" t="s">
        <v>102</v>
      </c>
      <c r="AX5" s="59" t="s">
        <v>93</v>
      </c>
      <c r="AY5" s="59" t="s">
        <v>94</v>
      </c>
      <c r="AZ5" s="59" t="s">
        <v>95</v>
      </c>
      <c r="BA5" s="59" t="s">
        <v>96</v>
      </c>
      <c r="BB5" s="59" t="s">
        <v>97</v>
      </c>
      <c r="BC5" s="59" t="s">
        <v>98</v>
      </c>
      <c r="BD5" s="59" t="s">
        <v>99</v>
      </c>
      <c r="BE5" s="59" t="s">
        <v>100</v>
      </c>
      <c r="BF5" s="59" t="s">
        <v>90</v>
      </c>
      <c r="BG5" s="59" t="s">
        <v>91</v>
      </c>
      <c r="BH5" s="59" t="s">
        <v>92</v>
      </c>
      <c r="BI5" s="59" t="s">
        <v>93</v>
      </c>
      <c r="BJ5" s="59" t="s">
        <v>103</v>
      </c>
      <c r="BK5" s="59" t="s">
        <v>95</v>
      </c>
      <c r="BL5" s="59" t="s">
        <v>96</v>
      </c>
      <c r="BM5" s="59" t="s">
        <v>97</v>
      </c>
      <c r="BN5" s="59" t="s">
        <v>98</v>
      </c>
      <c r="BO5" s="59" t="s">
        <v>99</v>
      </c>
      <c r="BP5" s="59" t="s">
        <v>100</v>
      </c>
      <c r="BQ5" s="59" t="s">
        <v>104</v>
      </c>
      <c r="BR5" s="59" t="s">
        <v>101</v>
      </c>
      <c r="BS5" s="59" t="s">
        <v>105</v>
      </c>
      <c r="BT5" s="59" t="s">
        <v>93</v>
      </c>
      <c r="BU5" s="59" t="s">
        <v>103</v>
      </c>
      <c r="BV5" s="59" t="s">
        <v>95</v>
      </c>
      <c r="BW5" s="59" t="s">
        <v>96</v>
      </c>
      <c r="BX5" s="59" t="s">
        <v>97</v>
      </c>
      <c r="BY5" s="59" t="s">
        <v>98</v>
      </c>
      <c r="BZ5" s="59" t="s">
        <v>99</v>
      </c>
      <c r="CA5" s="59" t="s">
        <v>100</v>
      </c>
      <c r="CB5" s="59" t="s">
        <v>106</v>
      </c>
      <c r="CC5" s="59" t="s">
        <v>91</v>
      </c>
      <c r="CD5" s="59" t="s">
        <v>105</v>
      </c>
      <c r="CE5" s="59" t="s">
        <v>93</v>
      </c>
      <c r="CF5" s="59" t="s">
        <v>94</v>
      </c>
      <c r="CG5" s="59" t="s">
        <v>95</v>
      </c>
      <c r="CH5" s="59" t="s">
        <v>96</v>
      </c>
      <c r="CI5" s="59" t="s">
        <v>97</v>
      </c>
      <c r="CJ5" s="59" t="s">
        <v>98</v>
      </c>
      <c r="CK5" s="59" t="s">
        <v>99</v>
      </c>
      <c r="CL5" s="59" t="s">
        <v>100</v>
      </c>
      <c r="CM5" s="153"/>
      <c r="CN5" s="153"/>
      <c r="CO5" s="59" t="s">
        <v>90</v>
      </c>
      <c r="CP5" s="59" t="s">
        <v>101</v>
      </c>
      <c r="CQ5" s="59" t="s">
        <v>102</v>
      </c>
      <c r="CR5" s="59" t="s">
        <v>93</v>
      </c>
      <c r="CS5" s="59" t="s">
        <v>94</v>
      </c>
      <c r="CT5" s="59" t="s">
        <v>95</v>
      </c>
      <c r="CU5" s="59" t="s">
        <v>96</v>
      </c>
      <c r="CV5" s="59" t="s">
        <v>97</v>
      </c>
      <c r="CW5" s="59" t="s">
        <v>98</v>
      </c>
      <c r="CX5" s="59" t="s">
        <v>99</v>
      </c>
      <c r="CY5" s="59" t="s">
        <v>100</v>
      </c>
      <c r="CZ5" s="59" t="s">
        <v>104</v>
      </c>
      <c r="DA5" s="59" t="s">
        <v>91</v>
      </c>
      <c r="DB5" s="59" t="s">
        <v>105</v>
      </c>
      <c r="DC5" s="59" t="s">
        <v>107</v>
      </c>
      <c r="DD5" s="59" t="s">
        <v>103</v>
      </c>
      <c r="DE5" s="59" t="s">
        <v>95</v>
      </c>
      <c r="DF5" s="59" t="s">
        <v>96</v>
      </c>
      <c r="DG5" s="59" t="s">
        <v>97</v>
      </c>
      <c r="DH5" s="59" t="s">
        <v>98</v>
      </c>
      <c r="DI5" s="59" t="s">
        <v>99</v>
      </c>
      <c r="DJ5" s="59" t="s">
        <v>35</v>
      </c>
      <c r="DK5" s="59" t="s">
        <v>90</v>
      </c>
      <c r="DL5" s="59" t="s">
        <v>91</v>
      </c>
      <c r="DM5" s="59" t="s">
        <v>102</v>
      </c>
      <c r="DN5" s="59" t="s">
        <v>107</v>
      </c>
      <c r="DO5" s="59" t="s">
        <v>94</v>
      </c>
      <c r="DP5" s="59" t="s">
        <v>95</v>
      </c>
      <c r="DQ5" s="59" t="s">
        <v>96</v>
      </c>
      <c r="DR5" s="59" t="s">
        <v>97</v>
      </c>
      <c r="DS5" s="59" t="s">
        <v>98</v>
      </c>
      <c r="DT5" s="59" t="s">
        <v>99</v>
      </c>
      <c r="DU5" s="59" t="s">
        <v>100</v>
      </c>
    </row>
    <row r="6" spans="1:125" s="66" customFormat="1" x14ac:dyDescent="0.15">
      <c r="A6" s="49" t="s">
        <v>108</v>
      </c>
      <c r="B6" s="60">
        <f>B8</f>
        <v>2018</v>
      </c>
      <c r="C6" s="60">
        <f t="shared" ref="C6:X6" si="1">C8</f>
        <v>271004</v>
      </c>
      <c r="D6" s="60">
        <f t="shared" si="1"/>
        <v>47</v>
      </c>
      <c r="E6" s="60">
        <f t="shared" si="1"/>
        <v>14</v>
      </c>
      <c r="F6" s="60">
        <f t="shared" si="1"/>
        <v>0</v>
      </c>
      <c r="G6" s="60">
        <f t="shared" si="1"/>
        <v>18</v>
      </c>
      <c r="H6" s="60" t="str">
        <f>SUBSTITUTE(H8,"　","")</f>
        <v>大阪府大阪市</v>
      </c>
      <c r="I6" s="60" t="str">
        <f t="shared" si="1"/>
        <v>土佐堀駐車場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20</v>
      </c>
      <c r="S6" s="62" t="str">
        <f t="shared" si="1"/>
        <v>駅</v>
      </c>
      <c r="T6" s="62" t="str">
        <f t="shared" si="1"/>
        <v>有</v>
      </c>
      <c r="U6" s="63">
        <f t="shared" si="1"/>
        <v>8</v>
      </c>
      <c r="V6" s="63">
        <f t="shared" si="1"/>
        <v>210</v>
      </c>
      <c r="W6" s="63">
        <f t="shared" si="1"/>
        <v>400</v>
      </c>
      <c r="X6" s="62" t="str">
        <f t="shared" si="1"/>
        <v>利用料金制</v>
      </c>
      <c r="Y6" s="64">
        <f>IF(Y8="-",NA(),Y8)</f>
        <v>156</v>
      </c>
      <c r="Z6" s="64">
        <f t="shared" ref="Z6:AH6" si="2">IF(Z8="-",NA(),Z8)</f>
        <v>136</v>
      </c>
      <c r="AA6" s="64">
        <f t="shared" si="2"/>
        <v>142</v>
      </c>
      <c r="AB6" s="64">
        <f t="shared" si="2"/>
        <v>85.7</v>
      </c>
      <c r="AC6" s="64">
        <f t="shared" si="2"/>
        <v>72</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36</v>
      </c>
      <c r="BG6" s="64">
        <f t="shared" ref="BG6:BO6" si="5">IF(BG8="-",NA(),BG8)</f>
        <v>27</v>
      </c>
      <c r="BH6" s="64">
        <f t="shared" si="5"/>
        <v>30</v>
      </c>
      <c r="BI6" s="64">
        <f t="shared" si="5"/>
        <v>-16.7</v>
      </c>
      <c r="BJ6" s="64">
        <f t="shared" si="5"/>
        <v>-39</v>
      </c>
      <c r="BK6" s="64">
        <f t="shared" si="5"/>
        <v>18.2</v>
      </c>
      <c r="BL6" s="64">
        <f t="shared" si="5"/>
        <v>17.5</v>
      </c>
      <c r="BM6" s="64">
        <f t="shared" si="5"/>
        <v>14.3</v>
      </c>
      <c r="BN6" s="64">
        <f t="shared" si="5"/>
        <v>11.8</v>
      </c>
      <c r="BO6" s="64">
        <f t="shared" si="5"/>
        <v>8.6</v>
      </c>
      <c r="BP6" s="61" t="str">
        <f>IF(BP8="-","",IF(BP8="-","【-】","【"&amp;SUBSTITUTE(TEXT(BP8,"#,##0.0"),"-","△")&amp;"】"))</f>
        <v>【26.3】</v>
      </c>
      <c r="BQ6" s="65">
        <f>IF(BQ8="-",NA(),BQ8)</f>
        <v>28332</v>
      </c>
      <c r="BR6" s="65">
        <f t="shared" ref="BR6:BZ6" si="6">IF(BR8="-",NA(),BR8)</f>
        <v>18951</v>
      </c>
      <c r="BS6" s="65">
        <f t="shared" si="6"/>
        <v>20818</v>
      </c>
      <c r="BT6" s="65">
        <f t="shared" si="6"/>
        <v>-11567</v>
      </c>
      <c r="BU6" s="65">
        <f t="shared" si="6"/>
        <v>-26056</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109</v>
      </c>
      <c r="CM6" s="63">
        <f t="shared" ref="CM6:CN6" si="7">CM8</f>
        <v>0</v>
      </c>
      <c r="CN6" s="63">
        <f t="shared" si="7"/>
        <v>504171</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83.8</v>
      </c>
      <c r="DL6" s="64">
        <f t="shared" ref="DL6:DT6" si="9">IF(DL8="-",NA(),DL8)</f>
        <v>75.7</v>
      </c>
      <c r="DM6" s="64">
        <f t="shared" si="9"/>
        <v>74.8</v>
      </c>
      <c r="DN6" s="64">
        <f t="shared" si="9"/>
        <v>71</v>
      </c>
      <c r="DO6" s="64">
        <f t="shared" si="9"/>
        <v>67.099999999999994</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110</v>
      </c>
      <c r="B7" s="60">
        <f t="shared" ref="B7:X7" si="10">B8</f>
        <v>2018</v>
      </c>
      <c r="C7" s="60">
        <f t="shared" si="10"/>
        <v>271004</v>
      </c>
      <c r="D7" s="60">
        <f t="shared" si="10"/>
        <v>47</v>
      </c>
      <c r="E7" s="60">
        <f t="shared" si="10"/>
        <v>14</v>
      </c>
      <c r="F7" s="60">
        <f t="shared" si="10"/>
        <v>0</v>
      </c>
      <c r="G7" s="60">
        <f t="shared" si="10"/>
        <v>18</v>
      </c>
      <c r="H7" s="60" t="str">
        <f t="shared" si="10"/>
        <v>大阪府　大阪市</v>
      </c>
      <c r="I7" s="60" t="str">
        <f t="shared" si="10"/>
        <v>土佐堀駐車場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20</v>
      </c>
      <c r="S7" s="62" t="str">
        <f t="shared" si="10"/>
        <v>駅</v>
      </c>
      <c r="T7" s="62" t="str">
        <f t="shared" si="10"/>
        <v>有</v>
      </c>
      <c r="U7" s="63">
        <f t="shared" si="10"/>
        <v>8</v>
      </c>
      <c r="V7" s="63">
        <f t="shared" si="10"/>
        <v>210</v>
      </c>
      <c r="W7" s="63">
        <f t="shared" si="10"/>
        <v>400</v>
      </c>
      <c r="X7" s="62" t="str">
        <f t="shared" si="10"/>
        <v>利用料金制</v>
      </c>
      <c r="Y7" s="64">
        <f>Y8</f>
        <v>156</v>
      </c>
      <c r="Z7" s="64">
        <f t="shared" ref="Z7:AH7" si="11">Z8</f>
        <v>136</v>
      </c>
      <c r="AA7" s="64">
        <f t="shared" si="11"/>
        <v>142</v>
      </c>
      <c r="AB7" s="64">
        <f t="shared" si="11"/>
        <v>85.7</v>
      </c>
      <c r="AC7" s="64">
        <f t="shared" si="11"/>
        <v>72</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36</v>
      </c>
      <c r="BG7" s="64">
        <f t="shared" ref="BG7:BO7" si="14">BG8</f>
        <v>27</v>
      </c>
      <c r="BH7" s="64">
        <f t="shared" si="14"/>
        <v>30</v>
      </c>
      <c r="BI7" s="64">
        <f t="shared" si="14"/>
        <v>-16.7</v>
      </c>
      <c r="BJ7" s="64">
        <f t="shared" si="14"/>
        <v>-39</v>
      </c>
      <c r="BK7" s="64">
        <f t="shared" si="14"/>
        <v>18.2</v>
      </c>
      <c r="BL7" s="64">
        <f t="shared" si="14"/>
        <v>17.5</v>
      </c>
      <c r="BM7" s="64">
        <f t="shared" si="14"/>
        <v>14.3</v>
      </c>
      <c r="BN7" s="64">
        <f t="shared" si="14"/>
        <v>11.8</v>
      </c>
      <c r="BO7" s="64">
        <f t="shared" si="14"/>
        <v>8.6</v>
      </c>
      <c r="BP7" s="61"/>
      <c r="BQ7" s="65">
        <f>BQ8</f>
        <v>28332</v>
      </c>
      <c r="BR7" s="65">
        <f t="shared" ref="BR7:BZ7" si="15">BR8</f>
        <v>18951</v>
      </c>
      <c r="BS7" s="65">
        <f t="shared" si="15"/>
        <v>20818</v>
      </c>
      <c r="BT7" s="65">
        <f t="shared" si="15"/>
        <v>-11567</v>
      </c>
      <c r="BU7" s="65">
        <f t="shared" si="15"/>
        <v>-26056</v>
      </c>
      <c r="BV7" s="65">
        <f t="shared" si="15"/>
        <v>37843</v>
      </c>
      <c r="BW7" s="65">
        <f t="shared" si="15"/>
        <v>36318</v>
      </c>
      <c r="BX7" s="65">
        <f t="shared" si="15"/>
        <v>37745</v>
      </c>
      <c r="BY7" s="65">
        <f t="shared" si="15"/>
        <v>35151</v>
      </c>
      <c r="BZ7" s="65">
        <f t="shared" si="15"/>
        <v>29367</v>
      </c>
      <c r="CA7" s="63"/>
      <c r="CB7" s="64" t="s">
        <v>111</v>
      </c>
      <c r="CC7" s="64" t="s">
        <v>111</v>
      </c>
      <c r="CD7" s="64" t="s">
        <v>111</v>
      </c>
      <c r="CE7" s="64" t="s">
        <v>111</v>
      </c>
      <c r="CF7" s="64" t="s">
        <v>111</v>
      </c>
      <c r="CG7" s="64" t="s">
        <v>111</v>
      </c>
      <c r="CH7" s="64" t="s">
        <v>111</v>
      </c>
      <c r="CI7" s="64" t="s">
        <v>111</v>
      </c>
      <c r="CJ7" s="64" t="s">
        <v>111</v>
      </c>
      <c r="CK7" s="64" t="s">
        <v>109</v>
      </c>
      <c r="CL7" s="61"/>
      <c r="CM7" s="63">
        <f>CM8</f>
        <v>0</v>
      </c>
      <c r="CN7" s="63">
        <f>CN8</f>
        <v>504171</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351.1</v>
      </c>
      <c r="DF7" s="64">
        <f t="shared" si="16"/>
        <v>278.89999999999998</v>
      </c>
      <c r="DG7" s="64">
        <f t="shared" si="16"/>
        <v>205.5</v>
      </c>
      <c r="DH7" s="64">
        <f t="shared" si="16"/>
        <v>187.9</v>
      </c>
      <c r="DI7" s="64">
        <f t="shared" si="16"/>
        <v>139.69999999999999</v>
      </c>
      <c r="DJ7" s="61"/>
      <c r="DK7" s="64">
        <f>DK8</f>
        <v>83.8</v>
      </c>
      <c r="DL7" s="64">
        <f t="shared" ref="DL7:DT7" si="17">DL8</f>
        <v>75.7</v>
      </c>
      <c r="DM7" s="64">
        <f t="shared" si="17"/>
        <v>74.8</v>
      </c>
      <c r="DN7" s="64">
        <f t="shared" si="17"/>
        <v>71</v>
      </c>
      <c r="DO7" s="64">
        <f t="shared" si="17"/>
        <v>67.099999999999994</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271004</v>
      </c>
      <c r="D8" s="67">
        <v>47</v>
      </c>
      <c r="E8" s="67">
        <v>14</v>
      </c>
      <c r="F8" s="67">
        <v>0</v>
      </c>
      <c r="G8" s="67">
        <v>18</v>
      </c>
      <c r="H8" s="67" t="s">
        <v>112</v>
      </c>
      <c r="I8" s="67" t="s">
        <v>113</v>
      </c>
      <c r="J8" s="67" t="s">
        <v>114</v>
      </c>
      <c r="K8" s="67" t="s">
        <v>115</v>
      </c>
      <c r="L8" s="67" t="s">
        <v>116</v>
      </c>
      <c r="M8" s="67" t="s">
        <v>117</v>
      </c>
      <c r="N8" s="67" t="s">
        <v>118</v>
      </c>
      <c r="O8" s="68" t="s">
        <v>119</v>
      </c>
      <c r="P8" s="69" t="s">
        <v>120</v>
      </c>
      <c r="Q8" s="69" t="s">
        <v>121</v>
      </c>
      <c r="R8" s="70">
        <v>20</v>
      </c>
      <c r="S8" s="69" t="s">
        <v>122</v>
      </c>
      <c r="T8" s="69" t="s">
        <v>123</v>
      </c>
      <c r="U8" s="70">
        <v>8</v>
      </c>
      <c r="V8" s="70">
        <v>210</v>
      </c>
      <c r="W8" s="70">
        <v>400</v>
      </c>
      <c r="X8" s="69" t="s">
        <v>124</v>
      </c>
      <c r="Y8" s="71">
        <v>156</v>
      </c>
      <c r="Z8" s="71">
        <v>136</v>
      </c>
      <c r="AA8" s="71">
        <v>142</v>
      </c>
      <c r="AB8" s="71">
        <v>85.7</v>
      </c>
      <c r="AC8" s="71">
        <v>72</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36</v>
      </c>
      <c r="BG8" s="71">
        <v>27</v>
      </c>
      <c r="BH8" s="71">
        <v>30</v>
      </c>
      <c r="BI8" s="71">
        <v>-16.7</v>
      </c>
      <c r="BJ8" s="71">
        <v>-39</v>
      </c>
      <c r="BK8" s="71">
        <v>18.2</v>
      </c>
      <c r="BL8" s="71">
        <v>17.5</v>
      </c>
      <c r="BM8" s="71">
        <v>14.3</v>
      </c>
      <c r="BN8" s="71">
        <v>11.8</v>
      </c>
      <c r="BO8" s="71">
        <v>8.6</v>
      </c>
      <c r="BP8" s="68">
        <v>26.3</v>
      </c>
      <c r="BQ8" s="72">
        <v>28332</v>
      </c>
      <c r="BR8" s="72">
        <v>18951</v>
      </c>
      <c r="BS8" s="72">
        <v>20818</v>
      </c>
      <c r="BT8" s="73">
        <v>-11567</v>
      </c>
      <c r="BU8" s="73">
        <v>-26056</v>
      </c>
      <c r="BV8" s="72">
        <v>37843</v>
      </c>
      <c r="BW8" s="72">
        <v>36318</v>
      </c>
      <c r="BX8" s="72">
        <v>37745</v>
      </c>
      <c r="BY8" s="72">
        <v>35151</v>
      </c>
      <c r="BZ8" s="72">
        <v>29367</v>
      </c>
      <c r="CA8" s="70">
        <v>16102</v>
      </c>
      <c r="CB8" s="71" t="s">
        <v>116</v>
      </c>
      <c r="CC8" s="71" t="s">
        <v>116</v>
      </c>
      <c r="CD8" s="71" t="s">
        <v>116</v>
      </c>
      <c r="CE8" s="71" t="s">
        <v>116</v>
      </c>
      <c r="CF8" s="71" t="s">
        <v>116</v>
      </c>
      <c r="CG8" s="71" t="s">
        <v>116</v>
      </c>
      <c r="CH8" s="71" t="s">
        <v>116</v>
      </c>
      <c r="CI8" s="71" t="s">
        <v>116</v>
      </c>
      <c r="CJ8" s="71" t="s">
        <v>116</v>
      </c>
      <c r="CK8" s="71" t="s">
        <v>116</v>
      </c>
      <c r="CL8" s="68" t="s">
        <v>116</v>
      </c>
      <c r="CM8" s="70">
        <v>0</v>
      </c>
      <c r="CN8" s="70">
        <v>504171</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351.1</v>
      </c>
      <c r="DF8" s="71">
        <v>278.89999999999998</v>
      </c>
      <c r="DG8" s="71">
        <v>205.5</v>
      </c>
      <c r="DH8" s="71">
        <v>187.9</v>
      </c>
      <c r="DI8" s="71">
        <v>139.69999999999999</v>
      </c>
      <c r="DJ8" s="68">
        <v>103.6</v>
      </c>
      <c r="DK8" s="71">
        <v>83.8</v>
      </c>
      <c r="DL8" s="71">
        <v>75.7</v>
      </c>
      <c r="DM8" s="71">
        <v>74.8</v>
      </c>
      <c r="DN8" s="71">
        <v>71</v>
      </c>
      <c r="DO8" s="71">
        <v>67.099999999999994</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dcterms:created xsi:type="dcterms:W3CDTF">2019-12-05T07:25:22Z</dcterms:created>
  <dcterms:modified xsi:type="dcterms:W3CDTF">2020-01-28T12:37:54Z</dcterms:modified>
  <cp:category/>
</cp:coreProperties>
</file>