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q/b3pSezOiy+hycCXijksFjPBp7OQolX8aJ3NJuMxM+657HcuVFfc+L/PFp2bIXbcOPsz+yX2zUFZhAeq604Mg==" workbookSaltValue="vY+mGUwkY9W89q/Kspomt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MA51" i="4"/>
  <c r="CS51" i="4"/>
  <c r="CS30" i="4"/>
  <c r="BZ76" i="4"/>
  <c r="C11" i="5"/>
  <c r="D11" i="5"/>
  <c r="E11" i="5"/>
  <c r="B11" i="5"/>
  <c r="BK76" i="4" l="1"/>
  <c r="LH51" i="4"/>
  <c r="GQ51" i="4"/>
  <c r="LT76" i="4"/>
  <c r="LH30" i="4"/>
  <c r="BZ30" i="4"/>
  <c r="IE76" i="4"/>
  <c r="BZ51" i="4"/>
  <c r="GQ30" i="4"/>
  <c r="HP76" i="4"/>
  <c r="BG51" i="4"/>
  <c r="BG30" i="4"/>
  <c r="AV76" i="4"/>
  <c r="KO51" i="4"/>
  <c r="LE76" i="4"/>
  <c r="FX51" i="4"/>
  <c r="KO30" i="4"/>
  <c r="FX30" i="4"/>
  <c r="KP76" i="4"/>
  <c r="JV30" i="4"/>
  <c r="HA76" i="4"/>
  <c r="AN51" i="4"/>
  <c r="FE30" i="4"/>
  <c r="AN30" i="4"/>
  <c r="FE51" i="4"/>
  <c r="AG76" i="4"/>
  <c r="JV51" i="4"/>
  <c r="KA76" i="4"/>
  <c r="EL51" i="4"/>
  <c r="JC30" i="4"/>
  <c r="U51" i="4"/>
  <c r="GL76" i="4"/>
  <c r="EL30" i="4"/>
  <c r="R76" i="4"/>
  <c r="U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<sst xmlns="http://schemas.openxmlformats.org/spreadsheetml/2006/main" count="278" uniqueCount="131">
  <si>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</si>
  <si>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</si>
  <si>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</si>
  <si>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</si>
  <si>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</si>
  <si>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</si>
  <si>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</si>
  <si>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</si>
  <si>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</si>
  <si>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</si>
  <si>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</si>
  <si>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</si>
  <si>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</si>
  <si>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</si>
  <si>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</si>
  <si>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</si>
  <si>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</si>
  <si>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</si>
  <si>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</si>
  <si>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</si>
  <si>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</si>
  <si>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</si>
  <si>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</si>
  <si>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</si>
  <si>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</si>
  <si>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</si>
  <si>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</si>
  <si>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</si>
  <si>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</si>
  <si>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</si>
  <si>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</si>
  <si>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</si>
  <si>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</si>
  <si>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</si>
  <si>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</si>
  <si>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</si>
  <si>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</si>
  <si>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</si>
  <si>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</si>
  <si>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</si>
  <si>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</si>
  <si>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</si>
  <si>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</si>
  <si>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</si>
  <si>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</si>
  <si>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</si>
  <si>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</si>
  <si>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</si>
  <si>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</si>
  <si>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</si>
  <si>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</si>
  <si>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</si>
  <si>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</si>
  <si>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</si>
  <si>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</si>
  <si>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</si>
  <si>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</si>
  <si>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</si>
  <si>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</si>
  <si>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</si>
  <si>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</si>
  <si>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</si>
  <si>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</si>
  <si>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</si>
  <si>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</si>
  <si>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</si>
  <si>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</si>
  <si>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</si>
  <si>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</si>
  <si>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</si>
  <si>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</si>
  <si>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</si>
  <si>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</si>
  <si>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</si>
  <si>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</si>
  <si>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</si>
  <si>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</si>
  <si>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</si>
  <si>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</si>
  <si>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</si>
  <si>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</si>
  <si>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</si>
  <si>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</si>
  <si>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</si>
  <si>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</si>
  <si>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</si>
  <si>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</si>
  <si>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</si>
  <si>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</si>
  <si>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</si>
  <si>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</si>
  <si>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</si>
  <si>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</si>
  <si>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</si>
  <si>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</si>
  <si>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</si>
  <si>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</si>
  <si>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</si>
  <si>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</si>
  <si>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</si>
  <si>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</si>
  <si>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</si>
  <si>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</si>
  <si>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</si>
  <si>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</si>
  <si>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</si>
  <si>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</si>
  <si>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</si>
  <si>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</si>
  <si>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</si>
  <si>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長居公園地下駐車場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</si>
  <si>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</si>
  <si>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</si>
  <si>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</si>
  <si>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</si>
  <si>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</si>
  <si>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</si>
  <si>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</si>
  <si>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</si>
  <si>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</si>
  <si>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</si>
  <si>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</si>
  <si>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</si>
  <si>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</si>
  <si>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</si>
  <si>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</si>
  <si>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</si>
  <si>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類似施設と比較し、低い水準となっておりますが、長居公園地下駐車場は、長居公園内施設の利用目的の駐車が多く、長時間利用車両が多いことが主な要因です。</t>
    <rPh sb="60" eb="64">
      <t>ナガイコウエン</t>
    </rPh>
    <rPh sb="64" eb="66">
      <t>チカ</t>
    </rPh>
    <rPh sb="66" eb="69">
      <t>チュウシャジョウ</t>
    </rPh>
    <rPh sb="71" eb="75">
      <t>ナガイコウエン</t>
    </rPh>
    <rPh sb="75" eb="76">
      <t>ナイ</t>
    </rPh>
    <rPh sb="76" eb="78">
      <t>シセツ</t>
    </rPh>
    <rPh sb="79" eb="81">
      <t>リヨウ</t>
    </rPh>
    <rPh sb="81" eb="83">
      <t>モクテキ</t>
    </rPh>
    <rPh sb="84" eb="86">
      <t>チュウシャ</t>
    </rPh>
    <rPh sb="87" eb="88">
      <t>オオ</t>
    </rPh>
    <phoneticPr fontId="15"/>
  </si>
  <si>
    <t>・⑦長居公園地下駐車場は道路付属物（道路法第2条第2項）であり、敷地の地価を計上しておりません。
・⑧設備投資見込額は、今後10年間で見込む建設改良費・修繕費等の金額です。長居公園地下駐車場については、今後駐車場収入で更新費用を賄ったうえで収支黒が発生していく見込みです（設備投資見込額はR1.10.7現在のものです）。
・⑩企業債の残高はありません。</t>
    <rPh sb="2" eb="6">
      <t>ナガイコウエン</t>
    </rPh>
    <rPh sb="86" eb="90">
      <t>ナガイコウエン</t>
    </rPh>
    <phoneticPr fontId="15"/>
  </si>
  <si>
    <t>・これまで各種利用促進策を実施し、収益増に向けた効率的な駐車場運営を行っています。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・また、当該駐車場は長居公園内にあることから、競技場等公園内集客施設と連携を図り、更なる利用増を図ってまいります。
・長居公園地下駐車場は、大阪市駐車基本計画を基に市内の路上駐車違反防止のため本市が管理運営を行っており、今後も同目的達成のため、本市が管理を継続していく方針です。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3" eb="45">
      <t>カドウ</t>
    </rPh>
    <rPh sb="45" eb="46">
      <t>リツ</t>
    </rPh>
    <rPh sb="137" eb="141">
      <t>ナガイコウエン</t>
    </rPh>
    <rPh sb="141" eb="142">
      <t>ナイ</t>
    </rPh>
    <rPh sb="150" eb="153">
      <t>キョウギジョウ</t>
    </rPh>
    <rPh sb="153" eb="154">
      <t>トウ</t>
    </rPh>
    <rPh sb="154" eb="156">
      <t>コウエン</t>
    </rPh>
    <rPh sb="156" eb="157">
      <t>ナイ</t>
    </rPh>
    <rPh sb="157" eb="159">
      <t>シュウキャク</t>
    </rPh>
    <rPh sb="159" eb="161">
      <t>シセツ</t>
    </rPh>
    <rPh sb="162" eb="164">
      <t>レンケイ</t>
    </rPh>
    <rPh sb="165" eb="166">
      <t>ハカ</t>
    </rPh>
    <rPh sb="168" eb="169">
      <t>サラ</t>
    </rPh>
    <rPh sb="171" eb="173">
      <t>リヨウ</t>
    </rPh>
    <rPh sb="173" eb="174">
      <t>ゾウ</t>
    </rPh>
    <rPh sb="175" eb="176">
      <t>ハカ</t>
    </rPh>
    <rPh sb="186" eb="190">
      <t>ナガイコウエン</t>
    </rPh>
    <phoneticPr fontId="15"/>
  </si>
  <si>
    <t>・①収益的収支比率は、黒字であれば100％以上となる指標です。類似施設と比較した場合に、高い水準を維持しています。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います。
・H26～H28は大阪市の修繕費等の経費支出が含まれておりません。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</si>
</sst>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217</c:v>
                </c:pt>
                <c:pt idx="1">
                  <c:v>257</c:v>
                </c:pt>
                <c:pt idx="2">
                  <c:v>223</c:v>
                </c:pt>
                <c:pt idx="3">
                  <c:v>78.599999999999994</c:v>
                </c:pt>
                <c:pt idx="4">
                  <c:v>169.9</c:v>
                </c:pt>
              </c:numCache>
            </c:numRef>
          </c:val>
          <c:extLst xmlns:c16r2="http://schemas.microsoft.com/office/drawing/2015/06/chart">
            <c:ext xmlns:c16="http://schemas.microsoft.com/office/drawing/2014/chart" uri="{C3380CC4-5D6E-409C-BE32-E72D297353CC}">
              <c16:uniqueId val="{00000000-52B2-4A2C-B44D-E3491B41367B}"/>
            </c:ext>
          </c:extLst>
        </c:ser>
        <c:dLbls>
          <c:showLegendKey val="0"/>
          <c:showVal val="0"/>
          <c:showCatName val="0"/>
          <c:showSerName val="0"/>
          <c:showPercent val="0"/>
          <c:showBubbleSize val="0"/>
        </c:dLbls>
        <c:gapWidth val="150"/>
        <c:axId val="323998704"/>
        <c:axId val="3249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52B2-4A2C-B44D-E3491B41367B}"/>
            </c:ext>
          </c:extLst>
        </c:ser>
        <c:dLbls>
          <c:showLegendKey val="0"/>
          <c:showVal val="0"/>
          <c:showCatName val="0"/>
          <c:showSerName val="0"/>
          <c:showPercent val="0"/>
          <c:showBubbleSize val="0"/>
        </c:dLbls>
        <c:marker val="1"/>
        <c:smooth val="0"/>
        <c:axId val="323998704"/>
        <c:axId val="324927904"/>
      </c:lineChart>
      <c:dateAx>
        <c:axId val="323998704"/>
        <c:scaling>
          <c:orientation val="minMax"/>
        </c:scaling>
        <c:delete val="1"/>
        <c:axPos val="b"/>
        <c:numFmt formatCode="ge" sourceLinked="1"/>
        <c:majorTickMark val="none"/>
        <c:minorTickMark val="none"/>
        <c:tickLblPos val="none"/>
        <c:crossAx val="324927904"/>
        <c:crosses val="autoZero"/>
        <c:auto val="1"/>
        <c:lblOffset val="100"/>
        <c:baseTimeUnit val="years"/>
      </c:dateAx>
      <c:valAx>
        <c:axId val="32492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9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39-4977-B3FB-5EDB29DED639}"/>
            </c:ext>
          </c:extLst>
        </c:ser>
        <c:dLbls>
          <c:showLegendKey val="0"/>
          <c:showVal val="0"/>
          <c:showCatName val="0"/>
          <c:showSerName val="0"/>
          <c:showPercent val="0"/>
          <c:showBubbleSize val="0"/>
        </c:dLbls>
        <c:gapWidth val="150"/>
        <c:axId val="325105352"/>
        <c:axId val="32510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4139-4977-B3FB-5EDB29DED639}"/>
            </c:ext>
          </c:extLst>
        </c:ser>
        <c:dLbls>
          <c:showLegendKey val="0"/>
          <c:showVal val="0"/>
          <c:showCatName val="0"/>
          <c:showSerName val="0"/>
          <c:showPercent val="0"/>
          <c:showBubbleSize val="0"/>
        </c:dLbls>
        <c:marker val="1"/>
        <c:smooth val="0"/>
        <c:axId val="325105352"/>
        <c:axId val="325105736"/>
      </c:lineChart>
      <c:dateAx>
        <c:axId val="325105352"/>
        <c:scaling>
          <c:orientation val="minMax"/>
        </c:scaling>
        <c:delete val="1"/>
        <c:axPos val="b"/>
        <c:numFmt formatCode="ge" sourceLinked="1"/>
        <c:majorTickMark val="none"/>
        <c:minorTickMark val="none"/>
        <c:tickLblPos val="none"/>
        <c:crossAx val="325105736"/>
        <c:crosses val="autoZero"/>
        <c:auto val="1"/>
        <c:lblOffset val="100"/>
        <c:baseTimeUnit val="years"/>
      </c:dateAx>
      <c:valAx>
        <c:axId val="32510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10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ADA-48FB-83BA-E57F1525A417}"/>
            </c:ext>
          </c:extLst>
        </c:ser>
        <c:dLbls>
          <c:showLegendKey val="0"/>
          <c:showVal val="0"/>
          <c:showCatName val="0"/>
          <c:showSerName val="0"/>
          <c:showPercent val="0"/>
          <c:showBubbleSize val="0"/>
        </c:dLbls>
        <c:gapWidth val="150"/>
        <c:axId val="324929968"/>
        <c:axId val="3251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ADA-48FB-83BA-E57F1525A417}"/>
            </c:ext>
          </c:extLst>
        </c:ser>
        <c:dLbls>
          <c:showLegendKey val="0"/>
          <c:showVal val="0"/>
          <c:showCatName val="0"/>
          <c:showSerName val="0"/>
          <c:showPercent val="0"/>
          <c:showBubbleSize val="0"/>
        </c:dLbls>
        <c:marker val="1"/>
        <c:smooth val="0"/>
        <c:axId val="324929968"/>
        <c:axId val="325168416"/>
      </c:lineChart>
      <c:dateAx>
        <c:axId val="324929968"/>
        <c:scaling>
          <c:orientation val="minMax"/>
        </c:scaling>
        <c:delete val="1"/>
        <c:axPos val="b"/>
        <c:numFmt formatCode="ge" sourceLinked="1"/>
        <c:majorTickMark val="none"/>
        <c:minorTickMark val="none"/>
        <c:tickLblPos val="none"/>
        <c:crossAx val="325168416"/>
        <c:crosses val="autoZero"/>
        <c:auto val="1"/>
        <c:lblOffset val="100"/>
        <c:baseTimeUnit val="years"/>
      </c:dateAx>
      <c:valAx>
        <c:axId val="32516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92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359-4ADD-A53B-6089414FFC8A}"/>
            </c:ext>
          </c:extLst>
        </c:ser>
        <c:dLbls>
          <c:showLegendKey val="0"/>
          <c:showVal val="0"/>
          <c:showCatName val="0"/>
          <c:showSerName val="0"/>
          <c:showPercent val="0"/>
          <c:showBubbleSize val="0"/>
        </c:dLbls>
        <c:gapWidth val="150"/>
        <c:axId val="322177528"/>
        <c:axId val="3221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359-4ADD-A53B-6089414FFC8A}"/>
            </c:ext>
          </c:extLst>
        </c:ser>
        <c:dLbls>
          <c:showLegendKey val="0"/>
          <c:showVal val="0"/>
          <c:showCatName val="0"/>
          <c:showSerName val="0"/>
          <c:showPercent val="0"/>
          <c:showBubbleSize val="0"/>
        </c:dLbls>
        <c:marker val="1"/>
        <c:smooth val="0"/>
        <c:axId val="322177528"/>
        <c:axId val="322177920"/>
      </c:lineChart>
      <c:dateAx>
        <c:axId val="322177528"/>
        <c:scaling>
          <c:orientation val="minMax"/>
        </c:scaling>
        <c:delete val="1"/>
        <c:axPos val="b"/>
        <c:numFmt formatCode="ge" sourceLinked="1"/>
        <c:majorTickMark val="none"/>
        <c:minorTickMark val="none"/>
        <c:tickLblPos val="none"/>
        <c:crossAx val="322177920"/>
        <c:crosses val="autoZero"/>
        <c:auto val="1"/>
        <c:lblOffset val="100"/>
        <c:baseTimeUnit val="years"/>
      </c:dateAx>
      <c:valAx>
        <c:axId val="32217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7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7E-4911-AFAC-954CC3E08F11}"/>
            </c:ext>
          </c:extLst>
        </c:ser>
        <c:dLbls>
          <c:showLegendKey val="0"/>
          <c:showVal val="0"/>
          <c:showCatName val="0"/>
          <c:showSerName val="0"/>
          <c:showPercent val="0"/>
          <c:showBubbleSize val="0"/>
        </c:dLbls>
        <c:gapWidth val="150"/>
        <c:axId val="322119400"/>
        <c:axId val="3258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F07E-4911-AFAC-954CC3E08F11}"/>
            </c:ext>
          </c:extLst>
        </c:ser>
        <c:dLbls>
          <c:showLegendKey val="0"/>
          <c:showVal val="0"/>
          <c:showCatName val="0"/>
          <c:showSerName val="0"/>
          <c:showPercent val="0"/>
          <c:showBubbleSize val="0"/>
        </c:dLbls>
        <c:marker val="1"/>
        <c:smooth val="0"/>
        <c:axId val="322119400"/>
        <c:axId val="325897280"/>
      </c:lineChart>
      <c:dateAx>
        <c:axId val="322119400"/>
        <c:scaling>
          <c:orientation val="minMax"/>
        </c:scaling>
        <c:delete val="1"/>
        <c:axPos val="b"/>
        <c:numFmt formatCode="ge" sourceLinked="1"/>
        <c:majorTickMark val="none"/>
        <c:minorTickMark val="none"/>
        <c:tickLblPos val="none"/>
        <c:crossAx val="325897280"/>
        <c:crosses val="autoZero"/>
        <c:auto val="1"/>
        <c:lblOffset val="100"/>
        <c:baseTimeUnit val="years"/>
      </c:dateAx>
      <c:valAx>
        <c:axId val="32589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1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BE-4827-9276-A26A09001B82}"/>
            </c:ext>
          </c:extLst>
        </c:ser>
        <c:dLbls>
          <c:showLegendKey val="0"/>
          <c:showVal val="0"/>
          <c:showCatName val="0"/>
          <c:showSerName val="0"/>
          <c:showPercent val="0"/>
          <c:showBubbleSize val="0"/>
        </c:dLbls>
        <c:gapWidth val="150"/>
        <c:axId val="325894536"/>
        <c:axId val="32589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39BE-4827-9276-A26A09001B82}"/>
            </c:ext>
          </c:extLst>
        </c:ser>
        <c:dLbls>
          <c:showLegendKey val="0"/>
          <c:showVal val="0"/>
          <c:showCatName val="0"/>
          <c:showSerName val="0"/>
          <c:showPercent val="0"/>
          <c:showBubbleSize val="0"/>
        </c:dLbls>
        <c:marker val="1"/>
        <c:smooth val="0"/>
        <c:axId val="325894536"/>
        <c:axId val="325899240"/>
      </c:lineChart>
      <c:dateAx>
        <c:axId val="325894536"/>
        <c:scaling>
          <c:orientation val="minMax"/>
        </c:scaling>
        <c:delete val="1"/>
        <c:axPos val="b"/>
        <c:numFmt formatCode="ge" sourceLinked="1"/>
        <c:majorTickMark val="none"/>
        <c:minorTickMark val="none"/>
        <c:tickLblPos val="none"/>
        <c:crossAx val="325899240"/>
        <c:crosses val="autoZero"/>
        <c:auto val="1"/>
        <c:lblOffset val="100"/>
        <c:baseTimeUnit val="years"/>
      </c:dateAx>
      <c:valAx>
        <c:axId val="325899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89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64.7</c:v>
                </c:pt>
                <c:pt idx="1">
                  <c:v>68.599999999999994</c:v>
                </c:pt>
                <c:pt idx="2">
                  <c:v>82.4</c:v>
                </c:pt>
                <c:pt idx="3">
                  <c:v>78</c:v>
                </c:pt>
                <c:pt idx="4">
                  <c:v>80</c:v>
                </c:pt>
              </c:numCache>
            </c:numRef>
          </c:val>
          <c:extLst xmlns:c16r2="http://schemas.microsoft.com/office/drawing/2015/06/chart">
            <c:ext xmlns:c16="http://schemas.microsoft.com/office/drawing/2014/chart" uri="{C3380CC4-5D6E-409C-BE32-E72D297353CC}">
              <c16:uniqueId val="{00000000-10C9-43DA-89A7-D88FF89407A3}"/>
            </c:ext>
          </c:extLst>
        </c:ser>
        <c:dLbls>
          <c:showLegendKey val="0"/>
          <c:showVal val="0"/>
          <c:showCatName val="0"/>
          <c:showSerName val="0"/>
          <c:showPercent val="0"/>
          <c:showBubbleSize val="0"/>
        </c:dLbls>
        <c:gapWidth val="150"/>
        <c:axId val="325896104"/>
        <c:axId val="3258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10C9-43DA-89A7-D88FF89407A3}"/>
            </c:ext>
          </c:extLst>
        </c:ser>
        <c:dLbls>
          <c:showLegendKey val="0"/>
          <c:showVal val="0"/>
          <c:showCatName val="0"/>
          <c:showSerName val="0"/>
          <c:showPercent val="0"/>
          <c:showBubbleSize val="0"/>
        </c:dLbls>
        <c:marker val="1"/>
        <c:smooth val="0"/>
        <c:axId val="325896104"/>
        <c:axId val="325898064"/>
      </c:lineChart>
      <c:dateAx>
        <c:axId val="325896104"/>
        <c:scaling>
          <c:orientation val="minMax"/>
        </c:scaling>
        <c:delete val="1"/>
        <c:axPos val="b"/>
        <c:numFmt formatCode="ge" sourceLinked="1"/>
        <c:majorTickMark val="none"/>
        <c:minorTickMark val="none"/>
        <c:tickLblPos val="none"/>
        <c:crossAx val="325898064"/>
        <c:crosses val="autoZero"/>
        <c:auto val="1"/>
        <c:lblOffset val="100"/>
        <c:baseTimeUnit val="years"/>
      </c:dateAx>
      <c:valAx>
        <c:axId val="32589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9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54</c:v>
                </c:pt>
                <c:pt idx="1">
                  <c:v>61</c:v>
                </c:pt>
                <c:pt idx="2">
                  <c:v>55</c:v>
                </c:pt>
                <c:pt idx="3">
                  <c:v>-27.3</c:v>
                </c:pt>
                <c:pt idx="4">
                  <c:v>41.1</c:v>
                </c:pt>
              </c:numCache>
            </c:numRef>
          </c:val>
          <c:extLst xmlns:c16r2="http://schemas.microsoft.com/office/drawing/2015/06/chart">
            <c:ext xmlns:c16="http://schemas.microsoft.com/office/drawing/2014/chart" uri="{C3380CC4-5D6E-409C-BE32-E72D297353CC}">
              <c16:uniqueId val="{00000000-8AA4-4BD9-9ED8-94A56C631941}"/>
            </c:ext>
          </c:extLst>
        </c:ser>
        <c:dLbls>
          <c:showLegendKey val="0"/>
          <c:showVal val="0"/>
          <c:showCatName val="0"/>
          <c:showSerName val="0"/>
          <c:showPercent val="0"/>
          <c:showBubbleSize val="0"/>
        </c:dLbls>
        <c:gapWidth val="150"/>
        <c:axId val="325897672"/>
        <c:axId val="3259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8AA4-4BD9-9ED8-94A56C631941}"/>
            </c:ext>
          </c:extLst>
        </c:ser>
        <c:dLbls>
          <c:showLegendKey val="0"/>
          <c:showVal val="0"/>
          <c:showCatName val="0"/>
          <c:showSerName val="0"/>
          <c:showPercent val="0"/>
          <c:showBubbleSize val="0"/>
        </c:dLbls>
        <c:marker val="1"/>
        <c:smooth val="0"/>
        <c:axId val="325897672"/>
        <c:axId val="325900416"/>
      </c:lineChart>
      <c:dateAx>
        <c:axId val="325897672"/>
        <c:scaling>
          <c:orientation val="minMax"/>
        </c:scaling>
        <c:delete val="1"/>
        <c:axPos val="b"/>
        <c:numFmt formatCode="ge" sourceLinked="1"/>
        <c:majorTickMark val="none"/>
        <c:minorTickMark val="none"/>
        <c:tickLblPos val="none"/>
        <c:crossAx val="325900416"/>
        <c:crosses val="autoZero"/>
        <c:auto val="1"/>
        <c:lblOffset val="100"/>
        <c:baseTimeUnit val="years"/>
      </c:dateAx>
      <c:valAx>
        <c:axId val="3259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9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25250</c:v>
                </c:pt>
                <c:pt idx="1">
                  <c:v>33403</c:v>
                </c:pt>
                <c:pt idx="2">
                  <c:v>40719</c:v>
                </c:pt>
                <c:pt idx="3">
                  <c:v>-16809</c:v>
                </c:pt>
                <c:pt idx="4">
                  <c:v>27392</c:v>
                </c:pt>
              </c:numCache>
            </c:numRef>
          </c:val>
          <c:extLst xmlns:c16r2="http://schemas.microsoft.com/office/drawing/2015/06/chart">
            <c:ext xmlns:c16="http://schemas.microsoft.com/office/drawing/2014/chart" uri="{C3380CC4-5D6E-409C-BE32-E72D297353CC}">
              <c16:uniqueId val="{00000000-26A8-4D76-9DCC-A507AD744DA5}"/>
            </c:ext>
          </c:extLst>
        </c:ser>
        <c:dLbls>
          <c:showLegendKey val="0"/>
          <c:showVal val="0"/>
          <c:showCatName val="0"/>
          <c:showSerName val="0"/>
          <c:showPercent val="0"/>
          <c:showBubbleSize val="0"/>
        </c:dLbls>
        <c:gapWidth val="150"/>
        <c:axId val="325894144"/>
        <c:axId val="32589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26A8-4D76-9DCC-A507AD744DA5}"/>
            </c:ext>
          </c:extLst>
        </c:ser>
        <c:dLbls>
          <c:showLegendKey val="0"/>
          <c:showVal val="0"/>
          <c:showCatName val="0"/>
          <c:showSerName val="0"/>
          <c:showPercent val="0"/>
          <c:showBubbleSize val="0"/>
        </c:dLbls>
        <c:marker val="1"/>
        <c:smooth val="0"/>
        <c:axId val="325894144"/>
        <c:axId val="325896888"/>
      </c:lineChart>
      <c:dateAx>
        <c:axId val="325894144"/>
        <c:scaling>
          <c:orientation val="minMax"/>
        </c:scaling>
        <c:delete val="1"/>
        <c:axPos val="b"/>
        <c:numFmt formatCode="ge" sourceLinked="1"/>
        <c:majorTickMark val="none"/>
        <c:minorTickMark val="none"/>
        <c:tickLblPos val="none"/>
        <c:crossAx val="325896888"/>
        <c:crosses val="autoZero"/>
        <c:auto val="1"/>
        <c:lblOffset val="100"/>
        <c:baseTimeUnit val="years"/>
      </c:dateAx>
      <c:valAx>
        <c:axId val="32589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89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C26" sqref="NC2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長居公園地下駐車場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217</v>
      </c>
      <c r="V31" s="118"/>
      <c r="W31" s="118"/>
      <c r="X31" s="118"/>
      <c r="Y31" s="118"/>
      <c r="Z31" s="118"/>
      <c r="AA31" s="118"/>
      <c r="AB31" s="118"/>
      <c r="AC31" s="118"/>
      <c r="AD31" s="118"/>
      <c r="AE31" s="118"/>
      <c r="AF31" s="118"/>
      <c r="AG31" s="118"/>
      <c r="AH31" s="118"/>
      <c r="AI31" s="118"/>
      <c r="AJ31" s="118"/>
      <c r="AK31" s="118"/>
      <c r="AL31" s="118"/>
      <c r="AM31" s="118"/>
      <c r="AN31" s="118">
        <f>データ!Z7</f>
        <v>257</v>
      </c>
      <c r="AO31" s="118"/>
      <c r="AP31" s="118"/>
      <c r="AQ31" s="118"/>
      <c r="AR31" s="118"/>
      <c r="AS31" s="118"/>
      <c r="AT31" s="118"/>
      <c r="AU31" s="118"/>
      <c r="AV31" s="118"/>
      <c r="AW31" s="118"/>
      <c r="AX31" s="118"/>
      <c r="AY31" s="118"/>
      <c r="AZ31" s="118"/>
      <c r="BA31" s="118"/>
      <c r="BB31" s="118"/>
      <c r="BC31" s="118"/>
      <c r="BD31" s="118"/>
      <c r="BE31" s="118"/>
      <c r="BF31" s="118"/>
      <c r="BG31" s="118">
        <f>データ!AA7</f>
        <v>223</v>
      </c>
      <c r="BH31" s="118"/>
      <c r="BI31" s="118"/>
      <c r="BJ31" s="118"/>
      <c r="BK31" s="118"/>
      <c r="BL31" s="118"/>
      <c r="BM31" s="118"/>
      <c r="BN31" s="118"/>
      <c r="BO31" s="118"/>
      <c r="BP31" s="118"/>
      <c r="BQ31" s="118"/>
      <c r="BR31" s="118"/>
      <c r="BS31" s="118"/>
      <c r="BT31" s="118"/>
      <c r="BU31" s="118"/>
      <c r="BV31" s="118"/>
      <c r="BW31" s="118"/>
      <c r="BX31" s="118"/>
      <c r="BY31" s="118"/>
      <c r="BZ31" s="118">
        <f>データ!AB7</f>
        <v>78.599999999999994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169.9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64.7</v>
      </c>
      <c r="JD31" s="120"/>
      <c r="JE31" s="120"/>
      <c r="JF31" s="120"/>
      <c r="JG31" s="120"/>
      <c r="JH31" s="120"/>
      <c r="JI31" s="120"/>
      <c r="JJ31" s="120"/>
      <c r="JK31" s="120"/>
      <c r="JL31" s="120"/>
      <c r="JM31" s="120"/>
      <c r="JN31" s="120"/>
      <c r="JO31" s="120"/>
      <c r="JP31" s="120"/>
      <c r="JQ31" s="120"/>
      <c r="JR31" s="120"/>
      <c r="JS31" s="120"/>
      <c r="JT31" s="120"/>
      <c r="JU31" s="121"/>
      <c r="JV31" s="119">
        <f>データ!DL7</f>
        <v>68.599999999999994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82.4</v>
      </c>
      <c r="KP31" s="120"/>
      <c r="KQ31" s="120"/>
      <c r="KR31" s="120"/>
      <c r="KS31" s="120"/>
      <c r="KT31" s="120"/>
      <c r="KU31" s="120"/>
      <c r="KV31" s="120"/>
      <c r="KW31" s="120"/>
      <c r="KX31" s="120"/>
      <c r="KY31" s="120"/>
      <c r="KZ31" s="120"/>
      <c r="LA31" s="120"/>
      <c r="LB31" s="120"/>
      <c r="LC31" s="120"/>
      <c r="LD31" s="120"/>
      <c r="LE31" s="120"/>
      <c r="LF31" s="120"/>
      <c r="LG31" s="121"/>
      <c r="LH31" s="119">
        <f>データ!DN7</f>
        <v>78</v>
      </c>
      <c r="LI31" s="120"/>
      <c r="LJ31" s="120"/>
      <c r="LK31" s="120"/>
      <c r="LL31" s="120"/>
      <c r="LM31" s="120"/>
      <c r="LN31" s="120"/>
      <c r="LO31" s="120"/>
      <c r="LP31" s="120"/>
      <c r="LQ31" s="120"/>
      <c r="LR31" s="120"/>
      <c r="LS31" s="120"/>
      <c r="LT31" s="120"/>
      <c r="LU31" s="120"/>
      <c r="LV31" s="120"/>
      <c r="LW31" s="120"/>
      <c r="LX31" s="120"/>
      <c r="LY31" s="120"/>
      <c r="LZ31" s="121"/>
      <c r="MA31" s="119">
        <f>データ!DO7</f>
        <v>80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v>
      </c>
      <c r="EM52" s="118"/>
      <c r="EN52" s="118"/>
      <c r="EO52" s="118"/>
      <c r="EP52" s="118"/>
      <c r="EQ52" s="118"/>
      <c r="ER52" s="118"/>
      <c r="ES52" s="118"/>
      <c r="ET52" s="118"/>
      <c r="EU52" s="118"/>
      <c r="EV52" s="118"/>
      <c r="EW52" s="118"/>
      <c r="EX52" s="118"/>
      <c r="EY52" s="118"/>
      <c r="EZ52" s="118"/>
      <c r="FA52" s="118"/>
      <c r="FB52" s="118"/>
      <c r="FC52" s="118"/>
      <c r="FD52" s="118"/>
      <c r="FE52" s="118">
        <f>データ!BG7</f>
        <v>61</v>
      </c>
      <c r="FF52" s="118"/>
      <c r="FG52" s="118"/>
      <c r="FH52" s="118"/>
      <c r="FI52" s="118"/>
      <c r="FJ52" s="118"/>
      <c r="FK52" s="118"/>
      <c r="FL52" s="118"/>
      <c r="FM52" s="118"/>
      <c r="FN52" s="118"/>
      <c r="FO52" s="118"/>
      <c r="FP52" s="118"/>
      <c r="FQ52" s="118"/>
      <c r="FR52" s="118"/>
      <c r="FS52" s="118"/>
      <c r="FT52" s="118"/>
      <c r="FU52" s="118"/>
      <c r="FV52" s="118"/>
      <c r="FW52" s="118"/>
      <c r="FX52" s="118">
        <f>データ!BH7</f>
        <v>55</v>
      </c>
      <c r="FY52" s="118"/>
      <c r="FZ52" s="118"/>
      <c r="GA52" s="118"/>
      <c r="GB52" s="118"/>
      <c r="GC52" s="118"/>
      <c r="GD52" s="118"/>
      <c r="GE52" s="118"/>
      <c r="GF52" s="118"/>
      <c r="GG52" s="118"/>
      <c r="GH52" s="118"/>
      <c r="GI52" s="118"/>
      <c r="GJ52" s="118"/>
      <c r="GK52" s="118"/>
      <c r="GL52" s="118"/>
      <c r="GM52" s="118"/>
      <c r="GN52" s="118"/>
      <c r="GO52" s="118"/>
      <c r="GP52" s="118"/>
      <c r="GQ52" s="118">
        <f>データ!BI7</f>
        <v>-27.3</v>
      </c>
      <c r="GR52" s="118"/>
      <c r="GS52" s="118"/>
      <c r="GT52" s="118"/>
      <c r="GU52" s="118"/>
      <c r="GV52" s="118"/>
      <c r="GW52" s="118"/>
      <c r="GX52" s="118"/>
      <c r="GY52" s="118"/>
      <c r="GZ52" s="118"/>
      <c r="HA52" s="118"/>
      <c r="HB52" s="118"/>
      <c r="HC52" s="118"/>
      <c r="HD52" s="118"/>
      <c r="HE52" s="118"/>
      <c r="HF52" s="118"/>
      <c r="HG52" s="118"/>
      <c r="HH52" s="118"/>
      <c r="HI52" s="118"/>
      <c r="HJ52" s="118">
        <f>データ!BJ7</f>
        <v>41.1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25250</v>
      </c>
      <c r="JD52" s="125"/>
      <c r="JE52" s="125"/>
      <c r="JF52" s="125"/>
      <c r="JG52" s="125"/>
      <c r="JH52" s="125"/>
      <c r="JI52" s="125"/>
      <c r="JJ52" s="125"/>
      <c r="JK52" s="125"/>
      <c r="JL52" s="125"/>
      <c r="JM52" s="125"/>
      <c r="JN52" s="125"/>
      <c r="JO52" s="125"/>
      <c r="JP52" s="125"/>
      <c r="JQ52" s="125"/>
      <c r="JR52" s="125"/>
      <c r="JS52" s="125"/>
      <c r="JT52" s="125"/>
      <c r="JU52" s="125"/>
      <c r="JV52" s="125">
        <f>データ!BR7</f>
        <v>33403</v>
      </c>
      <c r="JW52" s="125"/>
      <c r="JX52" s="125"/>
      <c r="JY52" s="125"/>
      <c r="JZ52" s="125"/>
      <c r="KA52" s="125"/>
      <c r="KB52" s="125"/>
      <c r="KC52" s="125"/>
      <c r="KD52" s="125"/>
      <c r="KE52" s="125"/>
      <c r="KF52" s="125"/>
      <c r="KG52" s="125"/>
      <c r="KH52" s="125"/>
      <c r="KI52" s="125"/>
      <c r="KJ52" s="125"/>
      <c r="KK52" s="125"/>
      <c r="KL52" s="125"/>
      <c r="KM52" s="125"/>
      <c r="KN52" s="125"/>
      <c r="KO52" s="125">
        <f>データ!BS7</f>
        <v>40719</v>
      </c>
      <c r="KP52" s="125"/>
      <c r="KQ52" s="125"/>
      <c r="KR52" s="125"/>
      <c r="KS52" s="125"/>
      <c r="KT52" s="125"/>
      <c r="KU52" s="125"/>
      <c r="KV52" s="125"/>
      <c r="KW52" s="125"/>
      <c r="KX52" s="125"/>
      <c r="KY52" s="125"/>
      <c r="KZ52" s="125"/>
      <c r="LA52" s="125"/>
      <c r="LB52" s="125"/>
      <c r="LC52" s="125"/>
      <c r="LD52" s="125"/>
      <c r="LE52" s="125"/>
      <c r="LF52" s="125"/>
      <c r="LG52" s="125"/>
      <c r="LH52" s="125">
        <f>データ!BT7</f>
        <v>-16809</v>
      </c>
      <c r="LI52" s="125"/>
      <c r="LJ52" s="125"/>
      <c r="LK52" s="125"/>
      <c r="LL52" s="125"/>
      <c r="LM52" s="125"/>
      <c r="LN52" s="125"/>
      <c r="LO52" s="125"/>
      <c r="LP52" s="125"/>
      <c r="LQ52" s="125"/>
      <c r="LR52" s="125"/>
      <c r="LS52" s="125"/>
      <c r="LT52" s="125"/>
      <c r="LU52" s="125"/>
      <c r="LV52" s="125"/>
      <c r="LW52" s="125"/>
      <c r="LX52" s="125"/>
      <c r="LY52" s="125"/>
      <c r="LZ52" s="125"/>
      <c r="MA52" s="125">
        <f>データ!BU7</f>
        <v>27392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49772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CSNk24N7ocxSJGDjtKJgIbpx5+Gj3zD5TW3bpiJZjTGSuJehV0/Q89hzHsQHjopCc5H8pCLlAwJ0eo/eFWWxw==" saltValue="hcbTMVPnDsfOaUN9wwgI4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101</v>
      </c>
      <c r="AZ5" s="59" t="s">
        <v>95</v>
      </c>
      <c r="BA5" s="59" t="s">
        <v>96</v>
      </c>
      <c r="BB5" s="59" t="s">
        <v>97</v>
      </c>
      <c r="BC5" s="59" t="s">
        <v>98</v>
      </c>
      <c r="BD5" s="59" t="s">
        <v>99</v>
      </c>
      <c r="BE5" s="59" t="s">
        <v>100</v>
      </c>
      <c r="BF5" s="59" t="s">
        <v>90</v>
      </c>
      <c r="BG5" s="59" t="s">
        <v>91</v>
      </c>
      <c r="BH5" s="59" t="s">
        <v>92</v>
      </c>
      <c r="BI5" s="59" t="s">
        <v>102</v>
      </c>
      <c r="BJ5" s="59" t="s">
        <v>94</v>
      </c>
      <c r="BK5" s="59" t="s">
        <v>95</v>
      </c>
      <c r="BL5" s="59" t="s">
        <v>96</v>
      </c>
      <c r="BM5" s="59" t="s">
        <v>97</v>
      </c>
      <c r="BN5" s="59" t="s">
        <v>98</v>
      </c>
      <c r="BO5" s="59" t="s">
        <v>99</v>
      </c>
      <c r="BP5" s="59" t="s">
        <v>100</v>
      </c>
      <c r="BQ5" s="59" t="s">
        <v>90</v>
      </c>
      <c r="BR5" s="59" t="s">
        <v>91</v>
      </c>
      <c r="BS5" s="59" t="s">
        <v>92</v>
      </c>
      <c r="BT5" s="59" t="s">
        <v>102</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103</v>
      </c>
      <c r="CQ5" s="59" t="s">
        <v>104</v>
      </c>
      <c r="CR5" s="59" t="s">
        <v>102</v>
      </c>
      <c r="CS5" s="59" t="s">
        <v>94</v>
      </c>
      <c r="CT5" s="59" t="s">
        <v>95</v>
      </c>
      <c r="CU5" s="59" t="s">
        <v>96</v>
      </c>
      <c r="CV5" s="59" t="s">
        <v>97</v>
      </c>
      <c r="CW5" s="59" t="s">
        <v>98</v>
      </c>
      <c r="CX5" s="59" t="s">
        <v>99</v>
      </c>
      <c r="CY5" s="59" t="s">
        <v>100</v>
      </c>
      <c r="CZ5" s="59" t="s">
        <v>90</v>
      </c>
      <c r="DA5" s="59" t="s">
        <v>91</v>
      </c>
      <c r="DB5" s="59" t="s">
        <v>92</v>
      </c>
      <c r="DC5" s="59" t="s">
        <v>93</v>
      </c>
      <c r="DD5" s="59" t="s">
        <v>101</v>
      </c>
      <c r="DE5" s="59" t="s">
        <v>95</v>
      </c>
      <c r="DF5" s="59" t="s">
        <v>96</v>
      </c>
      <c r="DG5" s="59" t="s">
        <v>97</v>
      </c>
      <c r="DH5" s="59" t="s">
        <v>98</v>
      </c>
      <c r="DI5" s="59" t="s">
        <v>99</v>
      </c>
      <c r="DJ5" s="59" t="s">
        <v>35</v>
      </c>
      <c r="DK5" s="59" t="s">
        <v>90</v>
      </c>
      <c r="DL5" s="59" t="s">
        <v>91</v>
      </c>
      <c r="DM5" s="59" t="s">
        <v>92</v>
      </c>
      <c r="DN5" s="59" t="s">
        <v>102</v>
      </c>
      <c r="DO5" s="59" t="s">
        <v>94</v>
      </c>
      <c r="DP5" s="59" t="s">
        <v>95</v>
      </c>
      <c r="DQ5" s="59" t="s">
        <v>96</v>
      </c>
      <c r="DR5" s="59" t="s">
        <v>97</v>
      </c>
      <c r="DS5" s="59" t="s">
        <v>98</v>
      </c>
      <c r="DT5" s="59" t="s">
        <v>99</v>
      </c>
      <c r="DU5" s="59" t="s">
        <v>100</v>
      </c>
    </row>
    <row r="6" spans="1:125" s="66" customFormat="1" x14ac:dyDescent="0.15">
      <c r="A6" s="49" t="s">
        <v>105</v>
      </c>
      <c r="B6" s="60">
        <f>B8</f>
        <v>2018</v>
      </c>
      <c r="C6" s="60">
        <f t="shared" ref="C6:X6" si="1">C8</f>
        <v>271004</v>
      </c>
      <c r="D6" s="60">
        <f t="shared" si="1"/>
        <v>47</v>
      </c>
      <c r="E6" s="60">
        <f t="shared" si="1"/>
        <v>14</v>
      </c>
      <c r="F6" s="60">
        <f t="shared" si="1"/>
        <v>0</v>
      </c>
      <c r="G6" s="60">
        <f t="shared" si="1"/>
        <v>28</v>
      </c>
      <c r="H6" s="60" t="str">
        <f>SUBSTITUTE(H8,"　","")</f>
        <v>大阪府大阪市</v>
      </c>
      <c r="I6" s="60" t="str">
        <f t="shared" si="1"/>
        <v>長居公園地下駐車場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16</v>
      </c>
      <c r="S6" s="62" t="str">
        <f t="shared" si="1"/>
        <v>公共施設</v>
      </c>
      <c r="T6" s="62" t="str">
        <f t="shared" si="1"/>
        <v>有</v>
      </c>
      <c r="U6" s="63">
        <f t="shared" si="1"/>
        <v>11</v>
      </c>
      <c r="V6" s="63">
        <f t="shared" si="1"/>
        <v>255</v>
      </c>
      <c r="W6" s="63">
        <f t="shared" si="1"/>
        <v>400</v>
      </c>
      <c r="X6" s="62" t="str">
        <f t="shared" si="1"/>
        <v>利用料金制</v>
      </c>
      <c r="Y6" s="64">
        <f>IF(Y8="-",NA(),Y8)</f>
        <v>217</v>
      </c>
      <c r="Z6" s="64">
        <f t="shared" ref="Z6:AH6" si="2">IF(Z8="-",NA(),Z8)</f>
        <v>257</v>
      </c>
      <c r="AA6" s="64">
        <f t="shared" si="2"/>
        <v>223</v>
      </c>
      <c r="AB6" s="64">
        <f t="shared" si="2"/>
        <v>78.599999999999994</v>
      </c>
      <c r="AC6" s="64">
        <f t="shared" si="2"/>
        <v>169.9</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54</v>
      </c>
      <c r="BG6" s="64">
        <f t="shared" ref="BG6:BO6" si="5">IF(BG8="-",NA(),BG8)</f>
        <v>61</v>
      </c>
      <c r="BH6" s="64">
        <f t="shared" si="5"/>
        <v>55</v>
      </c>
      <c r="BI6" s="64">
        <f t="shared" si="5"/>
        <v>-27.3</v>
      </c>
      <c r="BJ6" s="64">
        <f t="shared" si="5"/>
        <v>41.1</v>
      </c>
      <c r="BK6" s="64">
        <f t="shared" si="5"/>
        <v>11.2</v>
      </c>
      <c r="BL6" s="64">
        <f t="shared" si="5"/>
        <v>8</v>
      </c>
      <c r="BM6" s="64">
        <f t="shared" si="5"/>
        <v>13.7</v>
      </c>
      <c r="BN6" s="64">
        <f t="shared" si="5"/>
        <v>7.5</v>
      </c>
      <c r="BO6" s="64">
        <f t="shared" si="5"/>
        <v>1.9</v>
      </c>
      <c r="BP6" s="61" t="str">
        <f>IF(BP8="-","",IF(BP8="-","【-】","【"&amp;SUBSTITUTE(TEXT(BP8,"#,##0.0"),"-","△")&amp;"】"))</f>
        <v>【26.3】</v>
      </c>
      <c r="BQ6" s="65">
        <f>IF(BQ8="-",NA(),BQ8)</f>
        <v>25250</v>
      </c>
      <c r="BR6" s="65">
        <f t="shared" ref="BR6:BZ6" si="6">IF(BR8="-",NA(),BR8)</f>
        <v>33403</v>
      </c>
      <c r="BS6" s="65">
        <f t="shared" si="6"/>
        <v>40719</v>
      </c>
      <c r="BT6" s="65">
        <f t="shared" si="6"/>
        <v>-16809</v>
      </c>
      <c r="BU6" s="65">
        <f t="shared" si="6"/>
        <v>27392</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106</v>
      </c>
      <c r="CM6" s="63">
        <f t="shared" ref="CM6:CN6" si="7">CM8</f>
        <v>0</v>
      </c>
      <c r="CN6" s="63">
        <f t="shared" si="7"/>
        <v>49772</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64.7</v>
      </c>
      <c r="DL6" s="64">
        <f t="shared" ref="DL6:DT6" si="9">IF(DL8="-",NA(),DL8)</f>
        <v>68.599999999999994</v>
      </c>
      <c r="DM6" s="64">
        <f t="shared" si="9"/>
        <v>82.4</v>
      </c>
      <c r="DN6" s="64">
        <f t="shared" si="9"/>
        <v>78</v>
      </c>
      <c r="DO6" s="64">
        <f t="shared" si="9"/>
        <v>80</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107</v>
      </c>
      <c r="B7" s="60">
        <f t="shared" ref="B7:X7" si="10">B8</f>
        <v>2018</v>
      </c>
      <c r="C7" s="60">
        <f t="shared" si="10"/>
        <v>271004</v>
      </c>
      <c r="D7" s="60">
        <f t="shared" si="10"/>
        <v>47</v>
      </c>
      <c r="E7" s="60">
        <f t="shared" si="10"/>
        <v>14</v>
      </c>
      <c r="F7" s="60">
        <f t="shared" si="10"/>
        <v>0</v>
      </c>
      <c r="G7" s="60">
        <f t="shared" si="10"/>
        <v>28</v>
      </c>
      <c r="H7" s="60" t="str">
        <f t="shared" si="10"/>
        <v>大阪府　大阪市</v>
      </c>
      <c r="I7" s="60" t="str">
        <f t="shared" si="10"/>
        <v>長居公園地下駐車場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16</v>
      </c>
      <c r="S7" s="62" t="str">
        <f t="shared" si="10"/>
        <v>公共施設</v>
      </c>
      <c r="T7" s="62" t="str">
        <f t="shared" si="10"/>
        <v>有</v>
      </c>
      <c r="U7" s="63">
        <f t="shared" si="10"/>
        <v>11</v>
      </c>
      <c r="V7" s="63">
        <f t="shared" si="10"/>
        <v>255</v>
      </c>
      <c r="W7" s="63">
        <f t="shared" si="10"/>
        <v>400</v>
      </c>
      <c r="X7" s="62" t="str">
        <f t="shared" si="10"/>
        <v>利用料金制</v>
      </c>
      <c r="Y7" s="64">
        <f>Y8</f>
        <v>217</v>
      </c>
      <c r="Z7" s="64">
        <f t="shared" ref="Z7:AH7" si="11">Z8</f>
        <v>257</v>
      </c>
      <c r="AA7" s="64">
        <f t="shared" si="11"/>
        <v>223</v>
      </c>
      <c r="AB7" s="64">
        <f t="shared" si="11"/>
        <v>78.599999999999994</v>
      </c>
      <c r="AC7" s="64">
        <f t="shared" si="11"/>
        <v>169.9</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54</v>
      </c>
      <c r="BG7" s="64">
        <f t="shared" ref="BG7:BO7" si="14">BG8</f>
        <v>61</v>
      </c>
      <c r="BH7" s="64">
        <f t="shared" si="14"/>
        <v>55</v>
      </c>
      <c r="BI7" s="64">
        <f t="shared" si="14"/>
        <v>-27.3</v>
      </c>
      <c r="BJ7" s="64">
        <f t="shared" si="14"/>
        <v>41.1</v>
      </c>
      <c r="BK7" s="64">
        <f t="shared" si="14"/>
        <v>11.2</v>
      </c>
      <c r="BL7" s="64">
        <f t="shared" si="14"/>
        <v>8</v>
      </c>
      <c r="BM7" s="64">
        <f t="shared" si="14"/>
        <v>13.7</v>
      </c>
      <c r="BN7" s="64">
        <f t="shared" si="14"/>
        <v>7.5</v>
      </c>
      <c r="BO7" s="64">
        <f t="shared" si="14"/>
        <v>1.9</v>
      </c>
      <c r="BP7" s="61"/>
      <c r="BQ7" s="65">
        <f>BQ8</f>
        <v>25250</v>
      </c>
      <c r="BR7" s="65">
        <f t="shared" ref="BR7:BZ7" si="15">BR8</f>
        <v>33403</v>
      </c>
      <c r="BS7" s="65">
        <f t="shared" si="15"/>
        <v>40719</v>
      </c>
      <c r="BT7" s="65">
        <f t="shared" si="15"/>
        <v>-16809</v>
      </c>
      <c r="BU7" s="65">
        <f t="shared" si="15"/>
        <v>27392</v>
      </c>
      <c r="BV7" s="65">
        <f t="shared" si="15"/>
        <v>19615</v>
      </c>
      <c r="BW7" s="65">
        <f t="shared" si="15"/>
        <v>21116</v>
      </c>
      <c r="BX7" s="65">
        <f t="shared" si="15"/>
        <v>20714</v>
      </c>
      <c r="BY7" s="65">
        <f t="shared" si="15"/>
        <v>16622</v>
      </c>
      <c r="BZ7" s="65">
        <f t="shared" si="15"/>
        <v>15790</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49772</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64.7</v>
      </c>
      <c r="DL7" s="64">
        <f t="shared" ref="DL7:DT7" si="17">DL8</f>
        <v>68.599999999999994</v>
      </c>
      <c r="DM7" s="64">
        <f t="shared" si="17"/>
        <v>82.4</v>
      </c>
      <c r="DN7" s="64">
        <f t="shared" si="17"/>
        <v>78</v>
      </c>
      <c r="DO7" s="64">
        <f t="shared" si="17"/>
        <v>80</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28</v>
      </c>
      <c r="H8" s="67" t="s">
        <v>109</v>
      </c>
      <c r="I8" s="67" t="s">
        <v>110</v>
      </c>
      <c r="J8" s="67" t="s">
        <v>111</v>
      </c>
      <c r="K8" s="67" t="s">
        <v>112</v>
      </c>
      <c r="L8" s="67" t="s">
        <v>113</v>
      </c>
      <c r="M8" s="67" t="s">
        <v>114</v>
      </c>
      <c r="N8" s="67" t="s">
        <v>115</v>
      </c>
      <c r="O8" s="68" t="s">
        <v>116</v>
      </c>
      <c r="P8" s="69" t="s">
        <v>117</v>
      </c>
      <c r="Q8" s="69" t="s">
        <v>118</v>
      </c>
      <c r="R8" s="70">
        <v>16</v>
      </c>
      <c r="S8" s="69" t="s">
        <v>119</v>
      </c>
      <c r="T8" s="69" t="s">
        <v>120</v>
      </c>
      <c r="U8" s="70">
        <v>11</v>
      </c>
      <c r="V8" s="70">
        <v>255</v>
      </c>
      <c r="W8" s="70">
        <v>400</v>
      </c>
      <c r="X8" s="69" t="s">
        <v>121</v>
      </c>
      <c r="Y8" s="71">
        <v>217</v>
      </c>
      <c r="Z8" s="71">
        <v>257</v>
      </c>
      <c r="AA8" s="71">
        <v>223</v>
      </c>
      <c r="AB8" s="71">
        <v>78.599999999999994</v>
      </c>
      <c r="AC8" s="71">
        <v>169.9</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54</v>
      </c>
      <c r="BG8" s="71">
        <v>61</v>
      </c>
      <c r="BH8" s="71">
        <v>55</v>
      </c>
      <c r="BI8" s="71">
        <v>-27.3</v>
      </c>
      <c r="BJ8" s="71">
        <v>41.1</v>
      </c>
      <c r="BK8" s="71">
        <v>11.2</v>
      </c>
      <c r="BL8" s="71">
        <v>8</v>
      </c>
      <c r="BM8" s="71">
        <v>13.7</v>
      </c>
      <c r="BN8" s="71">
        <v>7.5</v>
      </c>
      <c r="BO8" s="71">
        <v>1.9</v>
      </c>
      <c r="BP8" s="68">
        <v>26.3</v>
      </c>
      <c r="BQ8" s="72">
        <v>25250</v>
      </c>
      <c r="BR8" s="72">
        <v>33403</v>
      </c>
      <c r="BS8" s="72">
        <v>40719</v>
      </c>
      <c r="BT8" s="73">
        <v>-16809</v>
      </c>
      <c r="BU8" s="73">
        <v>27392</v>
      </c>
      <c r="BV8" s="72">
        <v>19615</v>
      </c>
      <c r="BW8" s="72">
        <v>21116</v>
      </c>
      <c r="BX8" s="72">
        <v>20714</v>
      </c>
      <c r="BY8" s="72">
        <v>16622</v>
      </c>
      <c r="BZ8" s="72">
        <v>15790</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v>49772</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141.9</v>
      </c>
      <c r="DF8" s="71">
        <v>181.6</v>
      </c>
      <c r="DG8" s="71">
        <v>148.9</v>
      </c>
      <c r="DH8" s="71">
        <v>135.30000000000001</v>
      </c>
      <c r="DI8" s="71">
        <v>110.8</v>
      </c>
      <c r="DJ8" s="68">
        <v>103.6</v>
      </c>
      <c r="DK8" s="71">
        <v>64.7</v>
      </c>
      <c r="DL8" s="71">
        <v>68.599999999999994</v>
      </c>
      <c r="DM8" s="71">
        <v>82.4</v>
      </c>
      <c r="DN8" s="71">
        <v>78</v>
      </c>
      <c r="DO8" s="71">
        <v>80</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2019-12-05T07:25:31Z</dcterms:created>
  <dcterms:modified xsi:type="dcterms:W3CDTF">2020-01-29T03:27:23Z</dcterms:modified>
  <cp:category/>
</cp:coreProperties>
</file>