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10.79.40.5\600400_経営企画室\03.経営係\13国からの通知等\R02.1.15【114堺市】公営企業に係る経営比較分析表（平成30年度決算）の分析等について（依頼）\02.回答\"/>
    </mc:Choice>
  </mc:AlternateContent>
  <xr:revisionPtr revIDLastSave="0" documentId="13_ncr:1_{32FDEBD7-B8A2-4373-9B1A-EF64D69C5E81}" xr6:coauthVersionLast="36" xr6:coauthVersionMax="36" xr10:uidLastSave="{00000000-0000-0000-0000-000000000000}"/>
  <workbookProtection workbookAlgorithmName="SHA-512" workbookHashValue="eH2cjBUd/xwTSToUVUgYKjUDl7Jog1YSlNT6D418VzaDtZKI9VZom5Jp+DnO0coZA8GJzQHFoUbuNTJ3U32Nkg==" workbookSaltValue="dotxnQryw1kKZN5uG49u7Q==" workbookSpinCount="100000" lockStructure="1"/>
  <bookViews>
    <workbookView xWindow="0" yWindow="0" windowWidth="20490" windowHeight="75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I10" i="4" s="1"/>
  <c r="N6" i="5"/>
  <c r="M6" i="5"/>
  <c r="AD8" i="4" s="1"/>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I85" i="4"/>
  <c r="H85" i="4"/>
  <c r="E85" i="4"/>
  <c r="BB10" i="4"/>
  <c r="AT10" i="4"/>
  <c r="AL10" i="4"/>
  <c r="W10" i="4"/>
  <c r="B10" i="4"/>
  <c r="AT8" i="4"/>
  <c r="AL8" i="4"/>
  <c r="P8" i="4"/>
  <c r="B8"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<sst xmlns="http://schemas.openxmlformats.org/spreadsheetml/2006/main" count="220" uniqueCount="108">
  <si>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</si>
  <si>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</si>
  <si>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</si>
  <si>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</si>
  <si>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</si>
  <si>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</si>
  <si>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</si>
  <si>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</si>
  <si>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</si>
  <si>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</si>
  <si>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</si>
  <si>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</si>
  <si>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</si>
  <si>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</si>
  <si>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</si>
  <si>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</si>
  <si>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</si>
  <si>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</si>
  <si>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</si>
  <si>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</si>
  <si>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</si>
  <si>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</si>
  <si>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</si>
  <si>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</si>
  <si>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</si>
  <si>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</si>
  <si>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</si>
  <si>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</si>
  <si>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</si>
  <si>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</si>
  <si>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</si>
  <si>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</si>
  <si>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</si>
  <si>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</si>
  <si>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</si>
  <si>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</si>
  <si>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</si>
  <si>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</si>
  <si>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</si>
  <si>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</si>
  <si>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</si>
  <si>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</si>
  <si>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</si>
  <si>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</si>
  <si>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</si>
  <si>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</si>
  <si>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</si>
  <si>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</si>
  <si>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</si>
  <si>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</si>
  <si>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</si>
  <si>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</si>
  <si>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</si>
  <si>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</si>
  <si>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</si>
  <si>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</si>
  <si>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</si>
  <si>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</si>
  <si>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</si>
  <si>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</si>
  <si>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</si>
  <si>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</si>
  <si>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</si>
  <si>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</si>
  <si>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</si>
  <si>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</si>
  <si>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</si>
  <si>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</si>
  <si>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</si>
  <si>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</si>
  <si>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</si>
  <si>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</si>
  <si>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</si>
  <si>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</si>
  <si>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</si>
  <si>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</si>
  <si>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</si>
  <si>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</si>
  <si>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</si>
  <si>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</si>
  <si>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</si>
  <si>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</si>
  <si>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</si>
  <si>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</si>
  <si>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</si>
  <si>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</si>
  <si>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</si>
  <si>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</si>
  <si>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</si>
  <si>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</si>
  <si>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</si>
  <si>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</si>
  <si>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</si>
  <si>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堺市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</si>
  <si>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</si>
  <si>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</si>
  <si>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</si>
  <si>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</si>
  <si>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</si>
  <si>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</si>
  <si>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</si>
  <si>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</si>
  <si>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</si>
  <si>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</si>
  <si>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</si>
  <si>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①有形固定資産減価償却率は、一般的に値が高い方が施設の老朽化が進んでいると言える。本市の値は類似団体平均を下回り、低い水準となっているが、ここ数年、緩やかな上昇傾向にある。
②管路経年化率は、一般的に値が高い方が管路の老朽化が進んでいると言える。本市の値は類似団体平均と同程度であるが、泉北ニュータウンの建設時期である昭和45年から昭和52年に布設された管路が多いため、年間更新延長より経年化延長が上回り、今後さらに増加する見通しである。
③管路更新率は、一般的に値が高い方が施設の老朽化対策としての管路の更新を進めていると言える。本市の値は類似団体平均と同水準であり、計画的な更新が行えていると言える。今後とも、年平均で配水支管を約１％、幹線管を約２％更新することで施設の健全度を保ちつつ施設を維持管理していく予定である。</t>
    <phoneticPr fontId="4"/>
  </si>
  <si>
    <t>①経常収支比率は、類似団体平均値を下回っているが100%を上回っており、健全な経営状態にある。
③流動比率は、100%を大きく上回り、1年以内（短期）の支払に対して十分な現金等を有している。
④企業債残高対給水収益比率については、明確な数値基準がない指標である。平成23年度からの企業債残高の増加及び長期的な水需要の減少傾向により、本指標は緩やかに増加している。なお、本市の値は類似団体平均値を上回っており、今後は事業の投資規模や企業債借入率の適正な管理が必要となる。
⑤料金回収率は、100%を上回り、水道水の安定供給に必要な経費を給水収益（料金）で賄えている。
⑥給水原価は、一般的に値が低い方が効率的と言える。本市の値は類似団体平均を大きく下回ることから、効率的な事業経営が行えていると言える。
⑦施設利用率は、一般的に値が高い方が効率的と言える。本市の値は類似団体平均を上回り、効率的な事業運営が行えていると言える。しかし、今後も給水量の減少が続くことから、広域連携や、施設更新に合わせたダウンサイジングを行うことで現状を維持していく。
⑧有収率は、値が高い方が効率的と言える。近年、類似団体平均値が改善するなか、本市の値は低下傾向である。本市は水道水のすべてを受水しているため、漏水対策などを強化し、費用（受水費）削減を図る必要がある。平成30年度末から局内全体で有収水量向上に向けて取り組んでいる。</t>
    <rPh sb="579" eb="580">
      <t>マツ</t>
    </rPh>
    <rPh sb="582" eb="583">
      <t>キョク</t>
    </rPh>
    <rPh sb="583" eb="584">
      <t>ナイ</t>
    </rPh>
    <rPh sb="584" eb="586">
      <t>ゼンタイ</t>
    </rPh>
    <rPh sb="587" eb="589">
      <t>ユウシュウ</t>
    </rPh>
    <rPh sb="589" eb="591">
      <t>スイリョウ</t>
    </rPh>
    <rPh sb="591" eb="593">
      <t>コウジョウ</t>
    </rPh>
    <rPh sb="594" eb="595">
      <t>ム</t>
    </rPh>
    <rPh sb="597" eb="598">
      <t>ト</t>
    </rPh>
    <rPh sb="599" eb="600">
      <t>ク</t>
    </rPh>
    <phoneticPr fontId="4"/>
  </si>
  <si>
    <t>　経営の健全性・効率性に関して、本市の事業経営の状況は、他市と比較して概ね良好と言える。しかし、今後とも水需要の減少による給水収益の減少が見込まれることから、更なる経営改善に取り組んでいくことが必要である。
　施設の老朽化は全国的な課題である。本市の施設は、高度経済成長期に整備したものが多く、今後、法定耐用年数を超えた施設の増加が見込まれ、更新に膨大な費用が必要となる。その一方、水需要の減少により料金収入が減少する。また、給水人口の減少を考慮したダウンサイジングによる投資規模の適性化に取り組む必要がある。
　今後の投資水準や資金調達のあり方を踏まえ、50年、100年先を見据えたアセットマネジメント計画の作成に取り組んでいる。</t>
    <rPh sb="105" eb="107">
      <t>シセツ</t>
    </rPh>
    <rPh sb="108" eb="111">
      <t>ロウキュウカ</t>
    </rPh>
    <rPh sb="112" eb="115">
      <t>ゼンコクテキ</t>
    </rPh>
    <rPh sb="116" eb="118">
      <t>カダイ</t>
    </rPh>
    <rPh sb="122" eb="124">
      <t>ホンシ</t>
    </rPh>
    <rPh sb="125" eb="127">
      <t>シセツ</t>
    </rPh>
    <rPh sb="129" eb="131">
      <t>コウド</t>
    </rPh>
    <rPh sb="131" eb="133">
      <t>ケイザイ</t>
    </rPh>
    <rPh sb="133" eb="135">
      <t>セイチョウ</t>
    </rPh>
    <rPh sb="135" eb="136">
      <t>キ</t>
    </rPh>
    <rPh sb="137" eb="139">
      <t>セイビ</t>
    </rPh>
    <rPh sb="144" eb="145">
      <t>オオ</t>
    </rPh>
    <rPh sb="147" eb="149">
      <t>コンゴ</t>
    </rPh>
    <rPh sb="150" eb="152">
      <t>ホウテイ</t>
    </rPh>
    <rPh sb="152" eb="154">
      <t>タイヨウ</t>
    </rPh>
    <rPh sb="154" eb="156">
      <t>ネンスウ</t>
    </rPh>
    <rPh sb="157" eb="158">
      <t>コ</t>
    </rPh>
    <rPh sb="160" eb="162">
      <t>シセツ</t>
    </rPh>
    <rPh sb="163" eb="165">
      <t>ゾウカ</t>
    </rPh>
    <rPh sb="166" eb="168">
      <t>ミコ</t>
    </rPh>
    <rPh sb="171" eb="173">
      <t>コウシン</t>
    </rPh>
    <rPh sb="174" eb="176">
      <t>ボウダイ</t>
    </rPh>
    <rPh sb="177" eb="179">
      <t>ヒヨウ</t>
    </rPh>
    <rPh sb="180" eb="182">
      <t>ヒツヨウ</t>
    </rPh>
    <rPh sb="188" eb="190">
      <t>イッポウ</t>
    </rPh>
    <rPh sb="221" eb="223">
      <t>コウリョ</t>
    </rPh>
    <rPh sb="243" eb="244">
      <t>カ</t>
    </rPh>
    <rPh sb="274" eb="275">
      <t>フ</t>
    </rPh>
    <rPh sb="280" eb="281">
      <t>ネン</t>
    </rPh>
    <rPh sb="285" eb="286">
      <t>ネン</t>
    </rPh>
    <rPh sb="286" eb="287">
      <t>サキ</t>
    </rPh>
    <rPh sb="288" eb="290">
      <t>ミス</t>
    </rPh>
    <rPh sb="302" eb="304">
      <t>ケイカク</t>
    </rPh>
    <rPh sb="305" eb="307">
      <t>サクセイ</t>
    </rPh>
    <rPh sb="308" eb="309">
      <t>ト</t>
    </rPh>
    <rPh sb="310" eb="311">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</si>
</sst>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1.51</c:v>
                </c:pt>
                <c:pt idx="1">
                  <c:v>1.17</c:v>
                </c:pt>
                <c:pt idx="2">
                  <c:v>1.42</c:v>
                </c:pt>
                <c:pt idx="3">
                  <c:v>1.01</c:v>
                </c:pt>
                <c:pt idx="4">
                  <c:v>1.23</c:v>
                </c:pt>
              </c:numCache>
            </c:numRef>
          </c:val>
          <c:extLst>
            <c:ext xmlns:c16="http://schemas.microsoft.com/office/drawing/2014/chart" uri="{C3380CC4-5D6E-409C-BE32-E72D297353CC}">
              <c16:uniqueId val="{00000000-D242-4DB9-A631-896252EA440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1.23</c:v>
                </c:pt>
                <c:pt idx="1">
                  <c:v>1.23</c:v>
                </c:pt>
                <c:pt idx="2">
                  <c:v>1.18</c:v>
                </c:pt>
                <c:pt idx="3">
                  <c:v>0.97</c:v>
                </c:pt>
                <c:pt idx="4">
                  <c:v>1.03</c:v>
                </c:pt>
              </c:numCache>
            </c:numRef>
          </c:val>
          <c:smooth val="0"/>
          <c:extLst>
            <c:ext xmlns:c16="http://schemas.microsoft.com/office/drawing/2014/chart" uri="{C3380CC4-5D6E-409C-BE32-E72D297353CC}">
              <c16:uniqueId val="{00000001-D242-4DB9-A631-896252EA440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63.96</c:v>
                </c:pt>
                <c:pt idx="1">
                  <c:v>63.42</c:v>
                </c:pt>
                <c:pt idx="2">
                  <c:v>64.86</c:v>
                </c:pt>
                <c:pt idx="3">
                  <c:v>64.83</c:v>
                </c:pt>
                <c:pt idx="4">
                  <c:v>65.25</c:v>
                </c:pt>
              </c:numCache>
            </c:numRef>
          </c:val>
          <c:extLst>
            <c:ext xmlns:c16="http://schemas.microsoft.com/office/drawing/2014/chart" uri="{C3380CC4-5D6E-409C-BE32-E72D297353CC}">
              <c16:uniqueId val="{00000000-EEBE-4541-AFA8-D0EE6B05FB4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58.97</c:v>
                </c:pt>
                <c:pt idx="1">
                  <c:v>58.67</c:v>
                </c:pt>
                <c:pt idx="2">
                  <c:v>59</c:v>
                </c:pt>
                <c:pt idx="3">
                  <c:v>59.36</c:v>
                </c:pt>
                <c:pt idx="4">
                  <c:v>59.32</c:v>
                </c:pt>
              </c:numCache>
            </c:numRef>
          </c:val>
          <c:smooth val="0"/>
          <c:extLst>
            <c:ext xmlns:c16="http://schemas.microsoft.com/office/drawing/2014/chart" uri="{C3380CC4-5D6E-409C-BE32-E72D297353CC}">
              <c16:uniqueId val="{00000001-EEBE-4541-AFA8-D0EE6B05FB4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92.08</c:v>
                </c:pt>
                <c:pt idx="1">
                  <c:v>92.07</c:v>
                </c:pt>
                <c:pt idx="2">
                  <c:v>92.37</c:v>
                </c:pt>
                <c:pt idx="3">
                  <c:v>91.59</c:v>
                </c:pt>
                <c:pt idx="4">
                  <c:v>90.68</c:v>
                </c:pt>
              </c:numCache>
            </c:numRef>
          </c:val>
          <c:extLst>
            <c:ext xmlns:c16="http://schemas.microsoft.com/office/drawing/2014/chart" uri="{C3380CC4-5D6E-409C-BE32-E72D297353CC}">
              <c16:uniqueId val="{00000000-A0E2-4D17-9323-1F60875B50C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92.91</c:v>
                </c:pt>
                <c:pt idx="1">
                  <c:v>93.36</c:v>
                </c:pt>
                <c:pt idx="2">
                  <c:v>93.69</c:v>
                </c:pt>
                <c:pt idx="3">
                  <c:v>93.82</c:v>
                </c:pt>
                <c:pt idx="4">
                  <c:v>93.74</c:v>
                </c:pt>
              </c:numCache>
            </c:numRef>
          </c:val>
          <c:smooth val="0"/>
          <c:extLst>
            <c:ext xmlns:c16="http://schemas.microsoft.com/office/drawing/2014/chart" uri="{C3380CC4-5D6E-409C-BE32-E72D297353CC}">
              <c16:uniqueId val="{00000001-A0E2-4D17-9323-1F60875B50C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109.81</c:v>
                </c:pt>
                <c:pt idx="1">
                  <c:v>109.12</c:v>
                </c:pt>
                <c:pt idx="2">
                  <c:v>111.49</c:v>
                </c:pt>
                <c:pt idx="3">
                  <c:v>109.34</c:v>
                </c:pt>
                <c:pt idx="4">
                  <c:v>110.28</c:v>
                </c:pt>
              </c:numCache>
            </c:numRef>
          </c:val>
          <c:extLst>
            <c:ext xmlns:c16="http://schemas.microsoft.com/office/drawing/2014/chart" uri="{C3380CC4-5D6E-409C-BE32-E72D297353CC}">
              <c16:uniqueId val="{00000000-2198-4446-9F58-3A2EBC3B150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113.97</c:v>
                </c:pt>
                <c:pt idx="1">
                  <c:v>114.38</c:v>
                </c:pt>
                <c:pt idx="2">
                  <c:v>114.5</c:v>
                </c:pt>
                <c:pt idx="3">
                  <c:v>113.59</c:v>
                </c:pt>
                <c:pt idx="4">
                  <c:v>113.62</c:v>
                </c:pt>
              </c:numCache>
            </c:numRef>
          </c:val>
          <c:smooth val="0"/>
          <c:extLst>
            <c:ext xmlns:c16="http://schemas.microsoft.com/office/drawing/2014/chart" uri="{C3380CC4-5D6E-409C-BE32-E72D297353CC}">
              <c16:uniqueId val="{00000001-2198-4446-9F58-3A2EBC3B150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38.18</c:v>
                </c:pt>
                <c:pt idx="1">
                  <c:v>39.119999999999997</c:v>
                </c:pt>
                <c:pt idx="2">
                  <c:v>39.68</c:v>
                </c:pt>
                <c:pt idx="3">
                  <c:v>39.72</c:v>
                </c:pt>
                <c:pt idx="4">
                  <c:v>40.54</c:v>
                </c:pt>
              </c:numCache>
            </c:numRef>
          </c:val>
          <c:extLst>
            <c:ext xmlns:c16="http://schemas.microsoft.com/office/drawing/2014/chart" uri="{C3380CC4-5D6E-409C-BE32-E72D297353CC}">
              <c16:uniqueId val="{00000000-8A7D-447D-A1E4-0212932CB84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46.73</c:v>
                </c:pt>
                <c:pt idx="1">
                  <c:v>47.39</c:v>
                </c:pt>
                <c:pt idx="2">
                  <c:v>48.05</c:v>
                </c:pt>
                <c:pt idx="3">
                  <c:v>48.64</c:v>
                </c:pt>
                <c:pt idx="4">
                  <c:v>49.23</c:v>
                </c:pt>
              </c:numCache>
            </c:numRef>
          </c:val>
          <c:smooth val="0"/>
          <c:extLst>
            <c:ext xmlns:c16="http://schemas.microsoft.com/office/drawing/2014/chart" uri="{C3380CC4-5D6E-409C-BE32-E72D297353CC}">
              <c16:uniqueId val="{00000001-8A7D-447D-A1E4-0212932CB84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15.33</c:v>
                </c:pt>
                <c:pt idx="1">
                  <c:v>15.7</c:v>
                </c:pt>
                <c:pt idx="2">
                  <c:v>16.53</c:v>
                </c:pt>
                <c:pt idx="3">
                  <c:v>18.38</c:v>
                </c:pt>
                <c:pt idx="4">
                  <c:v>18.510000000000002</c:v>
                </c:pt>
              </c:numCache>
            </c:numRef>
          </c:val>
          <c:extLst>
            <c:ext xmlns:c16="http://schemas.microsoft.com/office/drawing/2014/chart" uri="{C3380CC4-5D6E-409C-BE32-E72D297353CC}">
              <c16:uniqueId val="{00000000-B469-4B51-BD10-0050C261192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16.739999999999998</c:v>
                </c:pt>
                <c:pt idx="2">
                  <c:v>17.97</c:v>
                </c:pt>
                <c:pt idx="3">
                  <c:v>19.95</c:v>
                </c:pt>
                <c:pt idx="4">
                  <c:v>21.62</c:v>
                </c:pt>
              </c:numCache>
            </c:numRef>
          </c:val>
          <c:smooth val="0"/>
          <c:extLst>
            <c:ext xmlns:c16="http://schemas.microsoft.com/office/drawing/2014/chart" uri="{C3380CC4-5D6E-409C-BE32-E72D297353CC}">
              <c16:uniqueId val="{00000001-B469-4B51-BD10-0050C261192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91-4115-A322-A9195320A33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B91-4115-A322-A9195320A33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238.64</c:v>
                </c:pt>
                <c:pt idx="1">
                  <c:v>223.26</c:v>
                </c:pt>
                <c:pt idx="2">
                  <c:v>256</c:v>
                </c:pt>
                <c:pt idx="3">
                  <c:v>230.34</c:v>
                </c:pt>
                <c:pt idx="4">
                  <c:v>250.98</c:v>
                </c:pt>
              </c:numCache>
            </c:numRef>
          </c:val>
          <c:extLst>
            <c:ext xmlns:c16="http://schemas.microsoft.com/office/drawing/2014/chart" uri="{C3380CC4-5D6E-409C-BE32-E72D297353CC}">
              <c16:uniqueId val="{00000000-76E7-4B69-88C3-0A4C98CDDCB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178.43</c:v>
                </c:pt>
                <c:pt idx="1">
                  <c:v>168.99</c:v>
                </c:pt>
                <c:pt idx="2">
                  <c:v>159.12</c:v>
                </c:pt>
                <c:pt idx="3">
                  <c:v>169.68</c:v>
                </c:pt>
                <c:pt idx="4">
                  <c:v>166.51</c:v>
                </c:pt>
              </c:numCache>
            </c:numRef>
          </c:val>
          <c:smooth val="0"/>
          <c:extLst>
            <c:ext xmlns:c16="http://schemas.microsoft.com/office/drawing/2014/chart" uri="{C3380CC4-5D6E-409C-BE32-E72D297353CC}">
              <c16:uniqueId val="{00000001-76E7-4B69-88C3-0A4C98CDDCB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186.07</c:v>
                </c:pt>
                <c:pt idx="1">
                  <c:v>192.39</c:v>
                </c:pt>
                <c:pt idx="2">
                  <c:v>201.94</c:v>
                </c:pt>
                <c:pt idx="3">
                  <c:v>210.84</c:v>
                </c:pt>
                <c:pt idx="4">
                  <c:v>226.91</c:v>
                </c:pt>
              </c:numCache>
            </c:numRef>
          </c:val>
          <c:extLst>
            <c:ext xmlns:c16="http://schemas.microsoft.com/office/drawing/2014/chart" uri="{C3380CC4-5D6E-409C-BE32-E72D297353CC}">
              <c16:uniqueId val="{00000000-55CC-435B-AE5B-268B1A60A5B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220.35</c:v>
                </c:pt>
                <c:pt idx="1">
                  <c:v>212.16</c:v>
                </c:pt>
                <c:pt idx="2">
                  <c:v>206.16</c:v>
                </c:pt>
                <c:pt idx="3">
                  <c:v>203.63</c:v>
                </c:pt>
                <c:pt idx="4">
                  <c:v>198.51</c:v>
                </c:pt>
              </c:numCache>
            </c:numRef>
          </c:val>
          <c:smooth val="0"/>
          <c:extLst>
            <c:ext xmlns:c16="http://schemas.microsoft.com/office/drawing/2014/chart" uri="{C3380CC4-5D6E-409C-BE32-E72D297353CC}">
              <c16:uniqueId val="{00000001-55CC-435B-AE5B-268B1A60A5B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105.72</c:v>
                </c:pt>
                <c:pt idx="1">
                  <c:v>105.13</c:v>
                </c:pt>
                <c:pt idx="2">
                  <c:v>107.37</c:v>
                </c:pt>
                <c:pt idx="3">
                  <c:v>105.23</c:v>
                </c:pt>
                <c:pt idx="4">
                  <c:v>105.6</c:v>
                </c:pt>
              </c:numCache>
            </c:numRef>
          </c:val>
          <c:extLst>
            <c:ext xmlns:c16="http://schemas.microsoft.com/office/drawing/2014/chart" uri="{C3380CC4-5D6E-409C-BE32-E72D297353CC}">
              <c16:uniqueId val="{00000000-1B5F-4117-BBDC-AD8033D47FC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104.05</c:v>
                </c:pt>
                <c:pt idx="1">
                  <c:v>104.16</c:v>
                </c:pt>
                <c:pt idx="2">
                  <c:v>104.03</c:v>
                </c:pt>
                <c:pt idx="3">
                  <c:v>103.04</c:v>
                </c:pt>
                <c:pt idx="4">
                  <c:v>103.28</c:v>
                </c:pt>
              </c:numCache>
            </c:numRef>
          </c:val>
          <c:smooth val="0"/>
          <c:extLst>
            <c:ext xmlns:c16="http://schemas.microsoft.com/office/drawing/2014/chart" uri="{C3380CC4-5D6E-409C-BE32-E72D297353CC}">
              <c16:uniqueId val="{00000001-1B5F-4117-BBDC-AD8033D47FC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155.76</c:v>
                </c:pt>
                <c:pt idx="1">
                  <c:v>156.19999999999999</c:v>
                </c:pt>
                <c:pt idx="2">
                  <c:v>153.79</c:v>
                </c:pt>
                <c:pt idx="3">
                  <c:v>156.74</c:v>
                </c:pt>
                <c:pt idx="4">
                  <c:v>156.19999999999999</c:v>
                </c:pt>
              </c:numCache>
            </c:numRef>
          </c:val>
          <c:extLst>
            <c:ext xmlns:c16="http://schemas.microsoft.com/office/drawing/2014/chart" uri="{C3380CC4-5D6E-409C-BE32-E72D297353CC}">
              <c16:uniqueId val="{00000000-C42E-4F07-A604-97A05CC7CF2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171.57</c:v>
                </c:pt>
                <c:pt idx="1">
                  <c:v>171.29</c:v>
                </c:pt>
                <c:pt idx="2">
                  <c:v>171.54</c:v>
                </c:pt>
                <c:pt idx="3">
                  <c:v>173</c:v>
                </c:pt>
                <c:pt idx="4">
                  <c:v>173.11</c:v>
                </c:pt>
              </c:numCache>
            </c:numRef>
          </c:val>
          <c:smooth val="0"/>
          <c:extLst>
            <c:ext xmlns:c16="http://schemas.microsoft.com/office/drawing/2014/chart" uri="{C3380CC4-5D6E-409C-BE32-E72D297353CC}">
              <c16:uniqueId val="{00000001-C42E-4F07-A604-97A05CC7CF2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Q66" zoomScale="130" zoomScaleNormal="130" workbookViewId="0">
      <selection activeCell="BZ83" sqref="BZ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大阪府　堺市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政令市等</v>
      </c>
      <c r="X8" s="59"/>
      <c r="Y8" s="59"/>
      <c r="Z8" s="59"/>
      <c r="AA8" s="59"/>
      <c r="AB8" s="59"/>
      <c r="AC8" s="59"/>
      <c r="AD8" s="59" t="str">
        <f>データ!$M$6</f>
        <v>自治体職員</v>
      </c>
      <c r="AE8" s="59"/>
      <c r="AF8" s="59"/>
      <c r="AG8" s="59"/>
      <c r="AH8" s="59"/>
      <c r="AI8" s="59"/>
      <c r="AJ8" s="59"/>
      <c r="AK8" s="4"/>
      <c r="AL8" s="60">
        <f>データ!$R$6</f>
        <v>837773</v>
      </c>
      <c r="AM8" s="60"/>
      <c r="AN8" s="60"/>
      <c r="AO8" s="60"/>
      <c r="AP8" s="60"/>
      <c r="AQ8" s="60"/>
      <c r="AR8" s="60"/>
      <c r="AS8" s="60"/>
      <c r="AT8" s="51">
        <f>データ!$S$6</f>
        <v>149.82</v>
      </c>
      <c r="AU8" s="52"/>
      <c r="AV8" s="52"/>
      <c r="AW8" s="52"/>
      <c r="AX8" s="52"/>
      <c r="AY8" s="52"/>
      <c r="AZ8" s="52"/>
      <c r="BA8" s="52"/>
      <c r="BB8" s="53">
        <f>データ!$T$6</f>
        <v>5591.86</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68.92</v>
      </c>
      <c r="J10" s="52"/>
      <c r="K10" s="52"/>
      <c r="L10" s="52"/>
      <c r="M10" s="52"/>
      <c r="N10" s="52"/>
      <c r="O10" s="63"/>
      <c r="P10" s="53">
        <f>データ!$P$6</f>
        <v>100</v>
      </c>
      <c r="Q10" s="53"/>
      <c r="R10" s="53"/>
      <c r="S10" s="53"/>
      <c r="T10" s="53"/>
      <c r="U10" s="53"/>
      <c r="V10" s="53"/>
      <c r="W10" s="60">
        <f>データ!$Q$6</f>
        <v>2484</v>
      </c>
      <c r="X10" s="60"/>
      <c r="Y10" s="60"/>
      <c r="Z10" s="60"/>
      <c r="AA10" s="60"/>
      <c r="AB10" s="60"/>
      <c r="AC10" s="60"/>
      <c r="AD10" s="2"/>
      <c r="AE10" s="2"/>
      <c r="AF10" s="2"/>
      <c r="AG10" s="2"/>
      <c r="AH10" s="4"/>
      <c r="AI10" s="4"/>
      <c r="AJ10" s="4"/>
      <c r="AK10" s="4"/>
      <c r="AL10" s="60">
        <f>データ!$U$6</f>
        <v>837312</v>
      </c>
      <c r="AM10" s="60"/>
      <c r="AN10" s="60"/>
      <c r="AO10" s="60"/>
      <c r="AP10" s="60"/>
      <c r="AQ10" s="60"/>
      <c r="AR10" s="60"/>
      <c r="AS10" s="60"/>
      <c r="AT10" s="51">
        <f>データ!$V$6</f>
        <v>149.81</v>
      </c>
      <c r="AU10" s="52"/>
      <c r="AV10" s="52"/>
      <c r="AW10" s="52"/>
      <c r="AX10" s="52"/>
      <c r="AY10" s="52"/>
      <c r="AZ10" s="52"/>
      <c r="BA10" s="52"/>
      <c r="BB10" s="53">
        <f>データ!$W$6</f>
        <v>5589.16</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6" t="s">
        <v>105</v>
      </c>
      <c r="BM47" s="87"/>
      <c r="BN47" s="87"/>
      <c r="BO47" s="87"/>
      <c r="BP47" s="87"/>
      <c r="BQ47" s="87"/>
      <c r="BR47" s="87"/>
      <c r="BS47" s="87"/>
      <c r="BT47" s="87"/>
      <c r="BU47" s="87"/>
      <c r="BV47" s="87"/>
      <c r="BW47" s="87"/>
      <c r="BX47" s="87"/>
      <c r="BY47" s="87"/>
      <c r="BZ47" s="8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6"/>
      <c r="BM48" s="87"/>
      <c r="BN48" s="87"/>
      <c r="BO48" s="87"/>
      <c r="BP48" s="87"/>
      <c r="BQ48" s="87"/>
      <c r="BR48" s="87"/>
      <c r="BS48" s="87"/>
      <c r="BT48" s="87"/>
      <c r="BU48" s="87"/>
      <c r="BV48" s="87"/>
      <c r="BW48" s="87"/>
      <c r="BX48" s="87"/>
      <c r="BY48" s="87"/>
      <c r="BZ48" s="8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6"/>
      <c r="BM49" s="87"/>
      <c r="BN49" s="87"/>
      <c r="BO49" s="87"/>
      <c r="BP49" s="87"/>
      <c r="BQ49" s="87"/>
      <c r="BR49" s="87"/>
      <c r="BS49" s="87"/>
      <c r="BT49" s="87"/>
      <c r="BU49" s="87"/>
      <c r="BV49" s="87"/>
      <c r="BW49" s="87"/>
      <c r="BX49" s="87"/>
      <c r="BY49" s="87"/>
      <c r="BZ49" s="8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6"/>
      <c r="BM50" s="87"/>
      <c r="BN50" s="87"/>
      <c r="BO50" s="87"/>
      <c r="BP50" s="87"/>
      <c r="BQ50" s="87"/>
      <c r="BR50" s="87"/>
      <c r="BS50" s="87"/>
      <c r="BT50" s="87"/>
      <c r="BU50" s="87"/>
      <c r="BV50" s="87"/>
      <c r="BW50" s="87"/>
      <c r="BX50" s="87"/>
      <c r="BY50" s="87"/>
      <c r="BZ50" s="8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6"/>
      <c r="BM51" s="87"/>
      <c r="BN51" s="87"/>
      <c r="BO51" s="87"/>
      <c r="BP51" s="87"/>
      <c r="BQ51" s="87"/>
      <c r="BR51" s="87"/>
      <c r="BS51" s="87"/>
      <c r="BT51" s="87"/>
      <c r="BU51" s="87"/>
      <c r="BV51" s="87"/>
      <c r="BW51" s="87"/>
      <c r="BX51" s="87"/>
      <c r="BY51" s="87"/>
      <c r="BZ51" s="8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6"/>
      <c r="BM52" s="87"/>
      <c r="BN52" s="87"/>
      <c r="BO52" s="87"/>
      <c r="BP52" s="87"/>
      <c r="BQ52" s="87"/>
      <c r="BR52" s="87"/>
      <c r="BS52" s="87"/>
      <c r="BT52" s="87"/>
      <c r="BU52" s="87"/>
      <c r="BV52" s="87"/>
      <c r="BW52" s="87"/>
      <c r="BX52" s="87"/>
      <c r="BY52" s="87"/>
      <c r="BZ52" s="8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6"/>
      <c r="BM53" s="87"/>
      <c r="BN53" s="87"/>
      <c r="BO53" s="87"/>
      <c r="BP53" s="87"/>
      <c r="BQ53" s="87"/>
      <c r="BR53" s="87"/>
      <c r="BS53" s="87"/>
      <c r="BT53" s="87"/>
      <c r="BU53" s="87"/>
      <c r="BV53" s="87"/>
      <c r="BW53" s="87"/>
      <c r="BX53" s="87"/>
      <c r="BY53" s="87"/>
      <c r="BZ53" s="8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6"/>
      <c r="BM54" s="87"/>
      <c r="BN54" s="87"/>
      <c r="BO54" s="87"/>
      <c r="BP54" s="87"/>
      <c r="BQ54" s="87"/>
      <c r="BR54" s="87"/>
      <c r="BS54" s="87"/>
      <c r="BT54" s="87"/>
      <c r="BU54" s="87"/>
      <c r="BV54" s="87"/>
      <c r="BW54" s="87"/>
      <c r="BX54" s="87"/>
      <c r="BY54" s="87"/>
      <c r="BZ54" s="8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6"/>
      <c r="BM55" s="87"/>
      <c r="BN55" s="87"/>
      <c r="BO55" s="87"/>
      <c r="BP55" s="87"/>
      <c r="BQ55" s="87"/>
      <c r="BR55" s="87"/>
      <c r="BS55" s="87"/>
      <c r="BT55" s="87"/>
      <c r="BU55" s="87"/>
      <c r="BV55" s="87"/>
      <c r="BW55" s="87"/>
      <c r="BX55" s="87"/>
      <c r="BY55" s="87"/>
      <c r="BZ55" s="88"/>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6"/>
      <c r="BM56" s="87"/>
      <c r="BN56" s="87"/>
      <c r="BO56" s="87"/>
      <c r="BP56" s="87"/>
      <c r="BQ56" s="87"/>
      <c r="BR56" s="87"/>
      <c r="BS56" s="87"/>
      <c r="BT56" s="87"/>
      <c r="BU56" s="87"/>
      <c r="BV56" s="87"/>
      <c r="BW56" s="87"/>
      <c r="BX56" s="87"/>
      <c r="BY56" s="87"/>
      <c r="BZ56" s="88"/>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6"/>
      <c r="BM57" s="87"/>
      <c r="BN57" s="87"/>
      <c r="BO57" s="87"/>
      <c r="BP57" s="87"/>
      <c r="BQ57" s="87"/>
      <c r="BR57" s="87"/>
      <c r="BS57" s="87"/>
      <c r="BT57" s="87"/>
      <c r="BU57" s="87"/>
      <c r="BV57" s="87"/>
      <c r="BW57" s="87"/>
      <c r="BX57" s="87"/>
      <c r="BY57" s="87"/>
      <c r="BZ57" s="8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6"/>
      <c r="BM58" s="87"/>
      <c r="BN58" s="87"/>
      <c r="BO58" s="87"/>
      <c r="BP58" s="87"/>
      <c r="BQ58" s="87"/>
      <c r="BR58" s="87"/>
      <c r="BS58" s="87"/>
      <c r="BT58" s="87"/>
      <c r="BU58" s="87"/>
      <c r="BV58" s="87"/>
      <c r="BW58" s="87"/>
      <c r="BX58" s="87"/>
      <c r="BY58" s="87"/>
      <c r="BZ58" s="8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6"/>
      <c r="BM59" s="87"/>
      <c r="BN59" s="87"/>
      <c r="BO59" s="87"/>
      <c r="BP59" s="87"/>
      <c r="BQ59" s="87"/>
      <c r="BR59" s="87"/>
      <c r="BS59" s="87"/>
      <c r="BT59" s="87"/>
      <c r="BU59" s="87"/>
      <c r="BV59" s="87"/>
      <c r="BW59" s="87"/>
      <c r="BX59" s="87"/>
      <c r="BY59" s="87"/>
      <c r="BZ59" s="88"/>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86"/>
      <c r="BM60" s="87"/>
      <c r="BN60" s="87"/>
      <c r="BO60" s="87"/>
      <c r="BP60" s="87"/>
      <c r="BQ60" s="87"/>
      <c r="BR60" s="87"/>
      <c r="BS60" s="87"/>
      <c r="BT60" s="87"/>
      <c r="BU60" s="87"/>
      <c r="BV60" s="87"/>
      <c r="BW60" s="87"/>
      <c r="BX60" s="87"/>
      <c r="BY60" s="87"/>
      <c r="BZ60" s="88"/>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86"/>
      <c r="BM61" s="87"/>
      <c r="BN61" s="87"/>
      <c r="BO61" s="87"/>
      <c r="BP61" s="87"/>
      <c r="BQ61" s="87"/>
      <c r="BR61" s="87"/>
      <c r="BS61" s="87"/>
      <c r="BT61" s="87"/>
      <c r="BU61" s="87"/>
      <c r="BV61" s="87"/>
      <c r="BW61" s="87"/>
      <c r="BX61" s="87"/>
      <c r="BY61" s="87"/>
      <c r="BZ61" s="8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6"/>
      <c r="BM62" s="87"/>
      <c r="BN62" s="87"/>
      <c r="BO62" s="87"/>
      <c r="BP62" s="87"/>
      <c r="BQ62" s="87"/>
      <c r="BR62" s="87"/>
      <c r="BS62" s="87"/>
      <c r="BT62" s="87"/>
      <c r="BU62" s="87"/>
      <c r="BV62" s="87"/>
      <c r="BW62" s="87"/>
      <c r="BX62" s="87"/>
      <c r="BY62" s="87"/>
      <c r="BZ62" s="8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nwE38a5jQDsxpb1U6zWTFG0BAHXiDw2J5ZIYvqWAL0dbVuJfcYFEcm4ifAHBZ2ZtddyaBf3WTKMmNPpD27R+GQ==" saltValue="LN3fq2czo2J+viTOzO9RB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271403</v>
      </c>
      <c r="D6" s="34">
        <f t="shared" si="3"/>
        <v>46</v>
      </c>
      <c r="E6" s="34">
        <f t="shared" si="3"/>
        <v>1</v>
      </c>
      <c r="F6" s="34">
        <f t="shared" si="3"/>
        <v>0</v>
      </c>
      <c r="G6" s="34">
        <f t="shared" si="3"/>
        <v>1</v>
      </c>
      <c r="H6" s="34" t="str">
        <f t="shared" si="3"/>
        <v>大阪府　堺市</v>
      </c>
      <c r="I6" s="34" t="str">
        <f t="shared" si="3"/>
        <v>法適用</v>
      </c>
      <c r="J6" s="34" t="str">
        <f t="shared" si="3"/>
        <v>水道事業</v>
      </c>
      <c r="K6" s="34" t="str">
        <f t="shared" si="3"/>
        <v>末端給水事業</v>
      </c>
      <c r="L6" s="34" t="str">
        <f t="shared" si="3"/>
        <v>政令市等</v>
      </c>
      <c r="M6" s="34" t="str">
        <f t="shared" si="3"/>
        <v>自治体職員</v>
      </c>
      <c r="N6" s="35" t="str">
        <f t="shared" si="3"/>
        <v>-</v>
      </c>
      <c r="O6" s="35">
        <f t="shared" si="3"/>
        <v>68.92</v>
      </c>
      <c r="P6" s="35">
        <f t="shared" si="3"/>
        <v>100</v>
      </c>
      <c r="Q6" s="35">
        <f t="shared" si="3"/>
        <v>2484</v>
      </c>
      <c r="R6" s="35">
        <f t="shared" si="3"/>
        <v>837773</v>
      </c>
      <c r="S6" s="35">
        <f t="shared" si="3"/>
        <v>149.82</v>
      </c>
      <c r="T6" s="35">
        <f t="shared" si="3"/>
        <v>5591.86</v>
      </c>
      <c r="U6" s="35">
        <f t="shared" si="3"/>
        <v>837312</v>
      </c>
      <c r="V6" s="35">
        <f t="shared" si="3"/>
        <v>149.81</v>
      </c>
      <c r="W6" s="35">
        <f t="shared" si="3"/>
        <v>5589.16</v>
      </c>
      <c r="X6" s="36">
        <f>IF(X7="",NA(),X7)</f>
        <v>109.81</v>
      </c>
      <c r="Y6" s="36">
        <f t="shared" ref="Y6:AG6" si="4">IF(Y7="",NA(),Y7)</f>
        <v>109.12</v>
      </c>
      <c r="Z6" s="36">
        <f t="shared" si="4"/>
        <v>111.49</v>
      </c>
      <c r="AA6" s="36">
        <f t="shared" si="4"/>
        <v>109.34</v>
      </c>
      <c r="AB6" s="36">
        <f t="shared" si="4"/>
        <v>110.28</v>
      </c>
      <c r="AC6" s="36">
        <f t="shared" si="4"/>
        <v>113.97</v>
      </c>
      <c r="AD6" s="36">
        <f t="shared" si="4"/>
        <v>114.38</v>
      </c>
      <c r="AE6" s="36">
        <f t="shared" si="4"/>
        <v>114.5</v>
      </c>
      <c r="AF6" s="36">
        <f t="shared" si="4"/>
        <v>113.59</v>
      </c>
      <c r="AG6" s="36">
        <f t="shared" si="4"/>
        <v>113.62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【1.05】</v>
      </c>
      <c r="AT6" s="36">
        <f>IF(AT7="",NA(),AT7)</f>
        <v>238.64</v>
      </c>
      <c r="AU6" s="36">
        <f t="shared" ref="AU6:BC6" si="6">IF(AU7="",NA(),AU7)</f>
        <v>223.26</v>
      </c>
      <c r="AV6" s="36">
        <f t="shared" si="6"/>
        <v>256</v>
      </c>
      <c r="AW6" s="36">
        <f t="shared" si="6"/>
        <v>230.34</v>
      </c>
      <c r="AX6" s="36">
        <f t="shared" si="6"/>
        <v>250.98</v>
      </c>
      <c r="AY6" s="36">
        <f t="shared" si="6"/>
        <v>178.43</v>
      </c>
      <c r="AZ6" s="36">
        <f t="shared" si="6"/>
        <v>168.99</v>
      </c>
      <c r="BA6" s="36">
        <f t="shared" si="6"/>
        <v>159.12</v>
      </c>
      <c r="BB6" s="36">
        <f t="shared" si="6"/>
        <v>169.68</v>
      </c>
      <c r="BC6" s="36">
        <f t="shared" si="6"/>
        <v>166.51</v>
      </c>
      <c r="BD6" s="35" t="str">
        <f>IF(BD7="","",IF(BD7="-","【-】","【"&amp;SUBSTITUTE(TEXT(BD7,"#,##0.00"),"-","△")&amp;"】"))</f>
        <v>【261.93】</v>
      </c>
      <c r="BE6" s="36">
        <f>IF(BE7="",NA(),BE7)</f>
        <v>186.07</v>
      </c>
      <c r="BF6" s="36">
        <f t="shared" ref="BF6:BN6" si="7">IF(BF7="",NA(),BF7)</f>
        <v>192.39</v>
      </c>
      <c r="BG6" s="36">
        <f t="shared" si="7"/>
        <v>201.94</v>
      </c>
      <c r="BH6" s="36">
        <f t="shared" si="7"/>
        <v>210.84</v>
      </c>
      <c r="BI6" s="36">
        <f t="shared" si="7"/>
        <v>226.91</v>
      </c>
      <c r="BJ6" s="36">
        <f t="shared" si="7"/>
        <v>220.35</v>
      </c>
      <c r="BK6" s="36">
        <f t="shared" si="7"/>
        <v>212.16</v>
      </c>
      <c r="BL6" s="36">
        <f t="shared" si="7"/>
        <v>206.16</v>
      </c>
      <c r="BM6" s="36">
        <f t="shared" si="7"/>
        <v>203.63</v>
      </c>
      <c r="BN6" s="36">
        <f t="shared" si="7"/>
        <v>198.51</v>
      </c>
      <c r="BO6" s="35" t="str">
        <f>IF(BO7="","",IF(BO7="-","【-】","【"&amp;SUBSTITUTE(TEXT(BO7,"#,##0.00"),"-","△")&amp;"】"))</f>
        <v>【270.46】</v>
      </c>
      <c r="BP6" s="36">
        <f>IF(BP7="",NA(),BP7)</f>
        <v>105.72</v>
      </c>
      <c r="BQ6" s="36">
        <f t="shared" ref="BQ6:BY6" si="8">IF(BQ7="",NA(),BQ7)</f>
        <v>105.13</v>
      </c>
      <c r="BR6" s="36">
        <f t="shared" si="8"/>
        <v>107.37</v>
      </c>
      <c r="BS6" s="36">
        <f t="shared" si="8"/>
        <v>105.23</v>
      </c>
      <c r="BT6" s="36">
        <f t="shared" si="8"/>
        <v>105.6</v>
      </c>
      <c r="BU6" s="36">
        <f t="shared" si="8"/>
        <v>104.05</v>
      </c>
      <c r="BV6" s="36">
        <f t="shared" si="8"/>
        <v>104.16</v>
      </c>
      <c r="BW6" s="36">
        <f t="shared" si="8"/>
        <v>104.03</v>
      </c>
      <c r="BX6" s="36">
        <f t="shared" si="8"/>
        <v>103.04</v>
      </c>
      <c r="BY6" s="36">
        <f t="shared" si="8"/>
        <v>103.28</v>
      </c>
      <c r="BZ6" s="35" t="str">
        <f>IF(BZ7="","",IF(BZ7="-","【-】","【"&amp;SUBSTITUTE(TEXT(BZ7,"#,##0.00"),"-","△")&amp;"】"))</f>
        <v>【103.91】</v>
      </c>
      <c r="CA6" s="36">
        <f>IF(CA7="",NA(),CA7)</f>
        <v>155.76</v>
      </c>
      <c r="CB6" s="36">
        <f t="shared" ref="CB6:CJ6" si="9">IF(CB7="",NA(),CB7)</f>
        <v>156.19999999999999</v>
      </c>
      <c r="CC6" s="36">
        <f t="shared" si="9"/>
        <v>153.79</v>
      </c>
      <c r="CD6" s="36">
        <f t="shared" si="9"/>
        <v>156.74</v>
      </c>
      <c r="CE6" s="36">
        <f t="shared" si="9"/>
        <v>156.19999999999999</v>
      </c>
      <c r="CF6" s="36">
        <f t="shared" si="9"/>
        <v>171.57</v>
      </c>
      <c r="CG6" s="36">
        <f t="shared" si="9"/>
        <v>171.29</v>
      </c>
      <c r="CH6" s="36">
        <f t="shared" si="9"/>
        <v>171.54</v>
      </c>
      <c r="CI6" s="36">
        <f t="shared" si="9"/>
        <v>173</v>
      </c>
      <c r="CJ6" s="36">
        <f t="shared" si="9"/>
        <v>173.11</v>
      </c>
      <c r="CK6" s="35" t="str">
        <f>IF(CK7="","",IF(CK7="-","【-】","【"&amp;SUBSTITUTE(TEXT(CK7,"#,##0.00"),"-","△")&amp;"】"))</f>
        <v>【167.11】</v>
      </c>
      <c r="CL6" s="36">
        <f>IF(CL7="",NA(),CL7)</f>
        <v>63.96</v>
      </c>
      <c r="CM6" s="36">
        <f t="shared" ref="CM6:CU6" si="10">IF(CM7="",NA(),CM7)</f>
        <v>63.42</v>
      </c>
      <c r="CN6" s="36">
        <f t="shared" si="10"/>
        <v>64.86</v>
      </c>
      <c r="CO6" s="36">
        <f t="shared" si="10"/>
        <v>64.83</v>
      </c>
      <c r="CP6" s="36">
        <f t="shared" si="10"/>
        <v>65.25</v>
      </c>
      <c r="CQ6" s="36">
        <f t="shared" si="10"/>
        <v>58.97</v>
      </c>
      <c r="CR6" s="36">
        <f t="shared" si="10"/>
        <v>58.67</v>
      </c>
      <c r="CS6" s="36">
        <f t="shared" si="10"/>
        <v>59</v>
      </c>
      <c r="CT6" s="36">
        <f t="shared" si="10"/>
        <v>59.36</v>
      </c>
      <c r="CU6" s="36">
        <f t="shared" si="10"/>
        <v>59.32</v>
      </c>
      <c r="CV6" s="35" t="str">
        <f>IF(CV7="","",IF(CV7="-","【-】","【"&amp;SUBSTITUTE(TEXT(CV7,"#,##0.00"),"-","△")&amp;"】"))</f>
        <v>【60.27】</v>
      </c>
      <c r="CW6" s="36">
        <f>IF(CW7="",NA(),CW7)</f>
        <v>92.08</v>
      </c>
      <c r="CX6" s="36">
        <f t="shared" ref="CX6:DF6" si="11">IF(CX7="",NA(),CX7)</f>
        <v>92.07</v>
      </c>
      <c r="CY6" s="36">
        <f t="shared" si="11"/>
        <v>92.37</v>
      </c>
      <c r="CZ6" s="36">
        <f t="shared" si="11"/>
        <v>91.59</v>
      </c>
      <c r="DA6" s="36">
        <f t="shared" si="11"/>
        <v>90.68</v>
      </c>
      <c r="DB6" s="36">
        <f t="shared" si="11"/>
        <v>92.91</v>
      </c>
      <c r="DC6" s="36">
        <f t="shared" si="11"/>
        <v>93.36</v>
      </c>
      <c r="DD6" s="36">
        <f t="shared" si="11"/>
        <v>93.69</v>
      </c>
      <c r="DE6" s="36">
        <f t="shared" si="11"/>
        <v>93.82</v>
      </c>
      <c r="DF6" s="36">
        <f t="shared" si="11"/>
        <v>93.74</v>
      </c>
      <c r="DG6" s="35" t="str">
        <f>IF(DG7="","",IF(DG7="-","【-】","【"&amp;SUBSTITUTE(TEXT(DG7,"#,##0.00"),"-","△")&amp;"】"))</f>
        <v>【89.92】</v>
      </c>
      <c r="DH6" s="36">
        <f>IF(DH7="",NA(),DH7)</f>
        <v>38.18</v>
      </c>
      <c r="DI6" s="36">
        <f t="shared" ref="DI6:DQ6" si="12">IF(DI7="",NA(),DI7)</f>
        <v>39.119999999999997</v>
      </c>
      <c r="DJ6" s="36">
        <f t="shared" si="12"/>
        <v>39.68</v>
      </c>
      <c r="DK6" s="36">
        <f t="shared" si="12"/>
        <v>39.72</v>
      </c>
      <c r="DL6" s="36">
        <f t="shared" si="12"/>
        <v>40.54</v>
      </c>
      <c r="DM6" s="36">
        <f t="shared" si="12"/>
        <v>46.73</v>
      </c>
      <c r="DN6" s="36">
        <f t="shared" si="12"/>
        <v>47.39</v>
      </c>
      <c r="DO6" s="36">
        <f t="shared" si="12"/>
        <v>48.05</v>
      </c>
      <c r="DP6" s="36">
        <f t="shared" si="12"/>
        <v>48.64</v>
      </c>
      <c r="DQ6" s="36">
        <f t="shared" si="12"/>
        <v>49.23</v>
      </c>
      <c r="DR6" s="35" t="str">
        <f>IF(DR7="","",IF(DR7="-","【-】","【"&amp;SUBSTITUTE(TEXT(DR7,"#,##0.00"),"-","△")&amp;"】"))</f>
        <v>【48.85】</v>
      </c>
      <c r="DS6" s="36">
        <f>IF(DS7="",NA(),DS7)</f>
        <v>15.33</v>
      </c>
      <c r="DT6" s="36">
        <f t="shared" ref="DT6:EB6" si="13">IF(DT7="",NA(),DT7)</f>
        <v>15.7</v>
      </c>
      <c r="DU6" s="36">
        <f t="shared" si="13"/>
        <v>16.53</v>
      </c>
      <c r="DV6" s="36">
        <f t="shared" si="13"/>
        <v>18.38</v>
      </c>
      <c r="DW6" s="36">
        <f t="shared" si="13"/>
        <v>18.510000000000002</v>
      </c>
      <c r="DX6" s="36">
        <f t="shared" si="13"/>
        <v>15.33</v>
      </c>
      <c r="DY6" s="36">
        <f t="shared" si="13"/>
        <v>16.739999999999998</v>
      </c>
      <c r="DZ6" s="36">
        <f t="shared" si="13"/>
        <v>17.97</v>
      </c>
      <c r="EA6" s="36">
        <f t="shared" si="13"/>
        <v>19.95</v>
      </c>
      <c r="EB6" s="36">
        <f t="shared" si="13"/>
        <v>21.62</v>
      </c>
      <c r="EC6" s="35" t="str">
        <f>IF(EC7="","",IF(EC7="-","【-】","【"&amp;SUBSTITUTE(TEXT(EC7,"#,##0.00"),"-","△")&amp;"】"))</f>
        <v>【17.80】</v>
      </c>
      <c r="ED6" s="36">
        <f>IF(ED7="",NA(),ED7)</f>
        <v>1.51</v>
      </c>
      <c r="EE6" s="36">
        <f t="shared" ref="EE6:EM6" si="14">IF(EE7="",NA(),EE7)</f>
        <v>1.17</v>
      </c>
      <c r="EF6" s="36">
        <f t="shared" si="14"/>
        <v>1.42</v>
      </c>
      <c r="EG6" s="36">
        <f t="shared" si="14"/>
        <v>1.01</v>
      </c>
      <c r="EH6" s="36">
        <f t="shared" si="14"/>
        <v>1.23</v>
      </c>
      <c r="EI6" s="36">
        <f t="shared" si="14"/>
        <v>1.23</v>
      </c>
      <c r="EJ6" s="36">
        <f t="shared" si="14"/>
        <v>1.23</v>
      </c>
      <c r="EK6" s="36">
        <f t="shared" si="14"/>
        <v>1.18</v>
      </c>
      <c r="EL6" s="36">
        <f t="shared" si="14"/>
        <v>0.97</v>
      </c>
      <c r="EM6" s="36">
        <f t="shared" si="14"/>
        <v>1.03</v>
      </c>
      <c r="EN6" s="35" t="str">
        <f>IF(EN7="","",IF(EN7="-","【-】","【"&amp;SUBSTITUTE(TEXT(EN7,"#,##0.00"),"-","△")&amp;"】"))</f>
        <v>【0.70】</v>
      </c>
    </row>
    <row r="7" spans="1:144" s="37" customFormat="1" x14ac:dyDescent="0.15">
      <c r="A7" s="29"/>
      <c r="B7" s="38">
        <v>2018</v>
      </c>
      <c r="C7" s="38">
        <v>271403</v>
      </c>
      <c r="D7" s="38">
        <v>46</v>
      </c>
      <c r="E7" s="38">
        <v>1</v>
      </c>
      <c r="F7" s="38">
        <v>0</v>
      </c>
      <c r="G7" s="38">
        <v>1</v>
      </c>
      <c r="H7" s="38" t="s">
        <v>93</v>
      </c>
      <c r="I7" s="38" t="s">
        <v>94</v>
      </c>
      <c r="J7" s="38" t="s">
        <v>95</v>
      </c>
      <c r="K7" s="38" t="s">
        <v>96</v>
      </c>
      <c r="L7" s="38" t="s">
        <v>97</v>
      </c>
      <c r="M7" s="38" t="s">
        <v>98</v>
      </c>
      <c r="N7" s="39" t="s">
        <v>99</v>
      </c>
      <c r="O7" s="39">
        <v>68.92</v>
      </c>
      <c r="P7" s="39">
        <v>100</v>
      </c>
      <c r="Q7" s="39">
        <v>2484</v>
      </c>
      <c r="R7" s="39">
        <v>837773</v>
      </c>
      <c r="S7" s="39">
        <v>149.82</v>
      </c>
      <c r="T7" s="39">
        <v>5591.86</v>
      </c>
      <c r="U7" s="39">
        <v>837312</v>
      </c>
      <c r="V7" s="39">
        <v>149.81</v>
      </c>
      <c r="W7" s="39">
        <v>5589.16</v>
      </c>
      <c r="X7" s="39">
        <v>109.81</v>
      </c>
      <c r="Y7" s="39">
        <v>109.12</v>
      </c>
      <c r="Z7" s="39">
        <v>111.49</v>
      </c>
      <c r="AA7" s="39">
        <v>109.34</v>
      </c>
      <c r="AB7" s="39">
        <v>110.28</v>
      </c>
      <c r="AC7" s="39">
        <v>113.97</v>
      </c>
      <c r="AD7" s="39">
        <v>114.38</v>
      </c>
      <c r="AE7" s="39">
        <v>114.5</v>
      </c>
      <c r="AF7" s="39">
        <v>113.59</v>
      </c>
      <c r="AG7" s="39">
        <v>113.62</v>
      </c>
      <c r="AH7" s="39">
        <v>112.83</v>
      </c>
      <c r="AI7" s="39">
        <v>0</v>
      </c>
      <c r="AJ7" s="39">
        <v>0</v>
      </c>
      <c r="AK7" s="39">
        <v>0</v>
      </c>
      <c r="AL7" s="39">
        <v>0</v>
      </c>
      <c r="AM7" s="39">
        <v>0</v>
      </c>
      <c r="AN7" s="39">
        <v>0</v>
      </c>
      <c r="AO7" s="39">
        <v>0</v>
      </c>
      <c r="AP7" s="39">
        <v>0</v>
      </c>
      <c r="AQ7" s="39">
        <v>0</v>
      </c>
      <c r="AR7" s="39">
        <v>0</v>
      </c>
      <c r="AS7" s="39">
        <v>1.05</v>
      </c>
      <c r="AT7" s="39">
        <v>238.64</v>
      </c>
      <c r="AU7" s="39">
        <v>223.26</v>
      </c>
      <c r="AV7" s="39">
        <v>256</v>
      </c>
      <c r="AW7" s="39">
        <v>230.34</v>
      </c>
      <c r="AX7" s="39">
        <v>250.98</v>
      </c>
      <c r="AY7" s="39">
        <v>178.43</v>
      </c>
      <c r="AZ7" s="39">
        <v>168.99</v>
      </c>
      <c r="BA7" s="39">
        <v>159.12</v>
      </c>
      <c r="BB7" s="39">
        <v>169.68</v>
      </c>
      <c r="BC7" s="39">
        <v>166.51</v>
      </c>
      <c r="BD7" s="39">
        <v>261.93</v>
      </c>
      <c r="BE7" s="39">
        <v>186.07</v>
      </c>
      <c r="BF7" s="39">
        <v>192.39</v>
      </c>
      <c r="BG7" s="39">
        <v>201.94</v>
      </c>
      <c r="BH7" s="39">
        <v>210.84</v>
      </c>
      <c r="BI7" s="39">
        <v>226.91</v>
      </c>
      <c r="BJ7" s="39">
        <v>220.35</v>
      </c>
      <c r="BK7" s="39">
        <v>212.16</v>
      </c>
      <c r="BL7" s="39">
        <v>206.16</v>
      </c>
      <c r="BM7" s="39">
        <v>203.63</v>
      </c>
      <c r="BN7" s="39">
        <v>198.51</v>
      </c>
      <c r="BO7" s="39">
        <v>270.45999999999998</v>
      </c>
      <c r="BP7" s="39">
        <v>105.72</v>
      </c>
      <c r="BQ7" s="39">
        <v>105.13</v>
      </c>
      <c r="BR7" s="39">
        <v>107.37</v>
      </c>
      <c r="BS7" s="39">
        <v>105.23</v>
      </c>
      <c r="BT7" s="39">
        <v>105.6</v>
      </c>
      <c r="BU7" s="39">
        <v>104.05</v>
      </c>
      <c r="BV7" s="39">
        <v>104.16</v>
      </c>
      <c r="BW7" s="39">
        <v>104.03</v>
      </c>
      <c r="BX7" s="39">
        <v>103.04</v>
      </c>
      <c r="BY7" s="39">
        <v>103.28</v>
      </c>
      <c r="BZ7" s="39">
        <v>103.91</v>
      </c>
      <c r="CA7" s="39">
        <v>155.76</v>
      </c>
      <c r="CB7" s="39">
        <v>156.19999999999999</v>
      </c>
      <c r="CC7" s="39">
        <v>153.79</v>
      </c>
      <c r="CD7" s="39">
        <v>156.74</v>
      </c>
      <c r="CE7" s="39">
        <v>156.19999999999999</v>
      </c>
      <c r="CF7" s="39">
        <v>171.57</v>
      </c>
      <c r="CG7" s="39">
        <v>171.29</v>
      </c>
      <c r="CH7" s="39">
        <v>171.54</v>
      </c>
      <c r="CI7" s="39">
        <v>173</v>
      </c>
      <c r="CJ7" s="39">
        <v>173.11</v>
      </c>
      <c r="CK7" s="39">
        <v>167.11</v>
      </c>
      <c r="CL7" s="39">
        <v>63.96</v>
      </c>
      <c r="CM7" s="39">
        <v>63.42</v>
      </c>
      <c r="CN7" s="39">
        <v>64.86</v>
      </c>
      <c r="CO7" s="39">
        <v>64.83</v>
      </c>
      <c r="CP7" s="39">
        <v>65.25</v>
      </c>
      <c r="CQ7" s="39">
        <v>58.97</v>
      </c>
      <c r="CR7" s="39">
        <v>58.67</v>
      </c>
      <c r="CS7" s="39">
        <v>59</v>
      </c>
      <c r="CT7" s="39">
        <v>59.36</v>
      </c>
      <c r="CU7" s="39">
        <v>59.32</v>
      </c>
      <c r="CV7" s="39">
        <v>60.27</v>
      </c>
      <c r="CW7" s="39">
        <v>92.08</v>
      </c>
      <c r="CX7" s="39">
        <v>92.07</v>
      </c>
      <c r="CY7" s="39">
        <v>92.37</v>
      </c>
      <c r="CZ7" s="39">
        <v>91.59</v>
      </c>
      <c r="DA7" s="39">
        <v>90.68</v>
      </c>
      <c r="DB7" s="39">
        <v>92.91</v>
      </c>
      <c r="DC7" s="39">
        <v>93.36</v>
      </c>
      <c r="DD7" s="39">
        <v>93.69</v>
      </c>
      <c r="DE7" s="39">
        <v>93.82</v>
      </c>
      <c r="DF7" s="39">
        <v>93.74</v>
      </c>
      <c r="DG7" s="39">
        <v>89.92</v>
      </c>
      <c r="DH7" s="39">
        <v>38.18</v>
      </c>
      <c r="DI7" s="39">
        <v>39.119999999999997</v>
      </c>
      <c r="DJ7" s="39">
        <v>39.68</v>
      </c>
      <c r="DK7" s="39">
        <v>39.72</v>
      </c>
      <c r="DL7" s="39">
        <v>40.54</v>
      </c>
      <c r="DM7" s="39">
        <v>46.73</v>
      </c>
      <c r="DN7" s="39">
        <v>47.39</v>
      </c>
      <c r="DO7" s="39">
        <v>48.05</v>
      </c>
      <c r="DP7" s="39">
        <v>48.64</v>
      </c>
      <c r="DQ7" s="39">
        <v>49.23</v>
      </c>
      <c r="DR7" s="39">
        <v>48.85</v>
      </c>
      <c r="DS7" s="39">
        <v>15.33</v>
      </c>
      <c r="DT7" s="39">
        <v>15.7</v>
      </c>
      <c r="DU7" s="39">
        <v>16.53</v>
      </c>
      <c r="DV7" s="39">
        <v>18.38</v>
      </c>
      <c r="DW7" s="39">
        <v>18.510000000000002</v>
      </c>
      <c r="DX7" s="39">
        <v>15.33</v>
      </c>
      <c r="DY7" s="39">
        <v>16.739999999999998</v>
      </c>
      <c r="DZ7" s="39">
        <v>17.97</v>
      </c>
      <c r="EA7" s="39">
        <v>19.95</v>
      </c>
      <c r="EB7" s="39">
        <v>21.62</v>
      </c>
      <c r="EC7" s="39">
        <v>17.8</v>
      </c>
      <c r="ED7" s="39">
        <v>1.51</v>
      </c>
      <c r="EE7" s="39">
        <v>1.17</v>
      </c>
      <c r="EF7" s="39">
        <v>1.42</v>
      </c>
      <c r="EG7" s="39">
        <v>1.01</v>
      </c>
      <c r="EH7" s="39">
        <v>1.23</v>
      </c>
      <c r="EI7" s="39">
        <v>1.23</v>
      </c>
      <c r="EJ7" s="39">
        <v>1.23</v>
      </c>
      <c r="EK7" s="39">
        <v>1.18</v>
      </c>
      <c r="EL7" s="39">
        <v>0.97</v>
      </c>
      <c r="EM7" s="39">
        <v>1.03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堺市</cp:lastModifiedBy>
  <cp:lastPrinted>2020-01-28T08:40:03Z</cp:lastPrinted>
  <dcterms:created xsi:type="dcterms:W3CDTF">2019-12-05T04:20:43Z</dcterms:created>
  <dcterms:modified xsi:type="dcterms:W3CDTF">2020-01-29T01:53:49Z</dcterms:modified>
  <cp:category/>
</cp:coreProperties>
</file>