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6024\Desktop\"/>
    </mc:Choice>
  </mc:AlternateContent>
  <workbookProtection workbookAlgorithmName="SHA-512" workbookHashValue="bERTeWbB8OYcwxfeORaIfYHWhlEbhPogzkpm1F2sbf1N46rsSUgNlUMYwpwOg00xy4HORd3jRKngKnXZmYuYTw==" workbookSaltValue="PBMPGlsC7CqHx9EkXLLqPQ==" workbookSpinCount="100000" lockStructure="1"/>
  <bookViews>
    <workbookView xWindow="0" yWindow="0" windowWidth="2040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<sst xmlns="http://schemas.openxmlformats.org/spreadsheetml/2006/main" count="220" uniqueCount="108">
  <si>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</si>
  <si>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</si>
  <si>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</si>
  <si>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</si>
  <si>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</si>
  <si>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</si>
  <si>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</si>
  <si>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</si>
  <si>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</si>
  <si>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</si>
  <si>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</si>
  <si>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</si>
  <si>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</si>
  <si>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</si>
  <si>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</si>
  <si>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</si>
  <si>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</si>
  <si>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</si>
  <si>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</si>
  <si>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</si>
  <si>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</si>
  <si>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</si>
  <si>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</si>
  <si>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</si>
  <si>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</si>
  <si>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</si>
  <si>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</si>
  <si>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</si>
  <si>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</si>
  <si>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</si>
  <si>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</si>
  <si>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</si>
  <si>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</si>
  <si>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</si>
  <si>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</si>
  <si>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</si>
  <si>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</si>
  <si>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</si>
  <si>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</si>
  <si>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</si>
  <si>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</si>
  <si>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</si>
  <si>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</si>
  <si>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</si>
  <si>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</si>
  <si>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</si>
  <si>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</si>
  <si>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</si>
  <si>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</si>
  <si>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</si>
  <si>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</si>
  <si>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</si>
  <si>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</si>
  <si>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</si>
  <si>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</si>
  <si>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</si>
  <si>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</si>
  <si>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</si>
  <si>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</si>
  <si>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</si>
  <si>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</si>
  <si>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</si>
  <si>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</si>
  <si>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</si>
  <si>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</si>
  <si>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</si>
  <si>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</si>
  <si>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</si>
  <si>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</si>
  <si>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</si>
  <si>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</si>
  <si>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</si>
  <si>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</si>
  <si>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</si>
  <si>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</si>
  <si>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</si>
  <si>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</si>
  <si>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</si>
  <si>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</si>
  <si>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</si>
  <si>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</si>
  <si>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</si>
  <si>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</si>
  <si>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</si>
  <si>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</si>
  <si>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</si>
  <si>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</si>
  <si>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</si>
  <si>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</si>
  <si>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</si>
  <si>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</si>
  <si>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</si>
  <si>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</si>
  <si>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</si>
  <si>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</si>
  <si>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</si>
  <si>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</si>
  <si>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</si>
  <si>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</si>
  <si>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</si>
  <si>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</si>
  <si>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</si>
  <si>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</si>
  <si>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</si>
  <si>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</si>
  <si>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及び⑤料金回収率はそれぞれ100％を超えており、また、⑥給水原価は類似団体との比較では、低い値となっているが、給水収益が減少傾向にあることや今後、更新投資の増加により減価償却費の増が見込まれることから、更なる費用の削減に努める必要がある。
　④企業債残高対給水収益比率は今後も他の財源を活用し、当面の間は企業債の借入を行う予定がないことから、引き続き割合は減少する見込みである。
　⑦施設利用率は類似団体との比較で、高い値となっているが、将来の給水人口の減少を踏まえ、計画的な更新に加え、ダウンサイジング等を進めることにより、更なる向上を図っていく。
　②累積欠損金比率は０％であり、③流動比率も200％を超えていることから、資金面においても、支払能力があり、現状は健全な企業経営が行えていると考えている。</t>
    <rPh sb="216" eb="217">
      <t>タカ</t>
    </rPh>
    <rPh sb="218" eb="219">
      <t>アタイ</t>
    </rPh>
    <rPh sb="227" eb="229">
      <t>ショウライ</t>
    </rPh>
    <rPh sb="230" eb="232">
      <t>キュウスイ</t>
    </rPh>
    <rPh sb="232" eb="234">
      <t>ジンコウ</t>
    </rPh>
    <rPh sb="235" eb="237">
      <t>ゲンショウ</t>
    </rPh>
    <rPh sb="238" eb="239">
      <t>フ</t>
    </rPh>
    <rPh sb="330" eb="332">
      <t>シハラ</t>
    </rPh>
    <rPh sb="332" eb="334">
      <t>ノウリョク</t>
    </rPh>
    <phoneticPr fontId="4"/>
  </si>
  <si>
    <t>　給水収益の減少や経年化施設の大量更新など厳しい経営状況が見込まれるが、適切な施設規模での更新や維持管理費の削減など更なる経営改善に努めていく。</t>
    <phoneticPr fontId="4"/>
  </si>
  <si>
    <t>　類似団体との比較では、①有形固定資産減価償却率、②管路経年化率は高くなっている。これは施設の延命化・長寿命化を図り、投資の抑制を行ってきたためである。
　また、③管路の更新率については、布設年度や土壌の状況、影響度等を踏まえ、優先順位を定めながら、更新を進めており、平成28年度からは数値が伸びているものの、類似団体との比較では、低い値となっているが、引き続き、計画的な更新に努めていく。</t>
    <rPh sb="114" eb="116">
      <t>ユウセン</t>
    </rPh>
    <rPh sb="116" eb="118">
      <t>ジュンイ</t>
    </rPh>
    <rPh sb="119" eb="120">
      <t>サダ</t>
    </rPh>
    <rPh sb="125" eb="127">
      <t>コウシン</t>
    </rPh>
    <rPh sb="128" eb="129">
      <t>スス</t>
    </rPh>
    <rPh sb="134" eb="136">
      <t>ヘイセイ</t>
    </rPh>
    <rPh sb="138" eb="140">
      <t>ネンド</t>
    </rPh>
    <rPh sb="143" eb="145">
      <t>スウチ</t>
    </rPh>
    <rPh sb="146" eb="147">
      <t>ノ</t>
    </rPh>
    <rPh sb="155" eb="157">
      <t>ルイジ</t>
    </rPh>
    <rPh sb="157" eb="159">
      <t>ダンタイ</t>
    </rPh>
    <rPh sb="161" eb="163">
      <t>ヒカク</t>
    </rPh>
    <rPh sb="166" eb="167">
      <t>ヒク</t>
    </rPh>
    <rPh sb="168" eb="169">
      <t>アタイ</t>
    </rPh>
    <rPh sb="177" eb="178">
      <t>ヒ</t>
    </rPh>
    <rPh sb="179" eb="180">
      <t>ツヅ</t>
    </rPh>
    <rPh sb="182" eb="185">
      <t>ケイカクテキ</t>
    </rPh>
    <rPh sb="186" eb="188">
      <t>コウシン</t>
    </rPh>
    <rPh sb="189" eb="19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</si>
</sst>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0.42</c:v>
                </c:pt>
                <c:pt idx="1">
                  <c:v>0.3</c:v>
                </c:pt>
                <c:pt idx="2">
                  <c:v>0.09</c:v>
                </c:pt>
                <c:pt idx="3">
                  <c:v>0.51</c:v>
                </c:pt>
                <c:pt idx="4">
                  <c:v>0.61</c:v>
                </c:pt>
              </c:numCache>
            </c:numRef>
          </c:val>
          <c:extLst>
            <c:ext xmlns:c16="http://schemas.microsoft.com/office/drawing/2014/chart" uri="{C3380CC4-5D6E-409C-BE32-E72D297353CC}">
              <c16:uniqueId val="{00000000-B416-418E-9203-82B2CA0F25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1.23</c:v>
                </c:pt>
                <c:pt idx="2">
                  <c:v>1.18</c:v>
                </c:pt>
                <c:pt idx="3">
                  <c:v>0.97</c:v>
                </c:pt>
                <c:pt idx="4">
                  <c:v>1.03</c:v>
                </c:pt>
              </c:numCache>
            </c:numRef>
          </c:val>
          <c:smooth val="0"/>
          <c:extLst>
            <c:ext xmlns:c16="http://schemas.microsoft.com/office/drawing/2014/chart" uri="{C3380CC4-5D6E-409C-BE32-E72D297353CC}">
              <c16:uniqueId val="{00000001-B416-418E-9203-82B2CA0F25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59.57</c:v>
                </c:pt>
                <c:pt idx="1">
                  <c:v>59.01</c:v>
                </c:pt>
                <c:pt idx="2">
                  <c:v>59.27</c:v>
                </c:pt>
                <c:pt idx="3">
                  <c:v>60.3</c:v>
                </c:pt>
                <c:pt idx="4">
                  <c:v>60.18</c:v>
                </c:pt>
              </c:numCache>
            </c:numRef>
          </c:val>
          <c:extLst>
            <c:ext xmlns:c16="http://schemas.microsoft.com/office/drawing/2014/chart" uri="{C3380CC4-5D6E-409C-BE32-E72D297353CC}">
              <c16:uniqueId val="{00000000-A53D-42E5-ADCE-149BF4A271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58.97</c:v>
                </c:pt>
                <c:pt idx="1">
                  <c:v>58.67</c:v>
                </c:pt>
                <c:pt idx="2">
                  <c:v>59</c:v>
                </c:pt>
                <c:pt idx="3">
                  <c:v>59.36</c:v>
                </c:pt>
                <c:pt idx="4">
                  <c:v>59.32</c:v>
                </c:pt>
              </c:numCache>
            </c:numRef>
          </c:val>
          <c:smooth val="0"/>
          <c:extLst>
            <c:ext xmlns:c16="http://schemas.microsoft.com/office/drawing/2014/chart" uri="{C3380CC4-5D6E-409C-BE32-E72D297353CC}">
              <c16:uniqueId val="{00000001-A53D-42E5-ADCE-149BF4A271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92.56</c:v>
                </c:pt>
                <c:pt idx="1">
                  <c:v>93.23</c:v>
                </c:pt>
                <c:pt idx="2">
                  <c:v>93.01</c:v>
                </c:pt>
                <c:pt idx="3">
                  <c:v>95.23</c:v>
                </c:pt>
                <c:pt idx="4">
                  <c:v>92.86</c:v>
                </c:pt>
              </c:numCache>
            </c:numRef>
          </c:val>
          <c:extLst>
            <c:ext xmlns:c16="http://schemas.microsoft.com/office/drawing/2014/chart" uri="{C3380CC4-5D6E-409C-BE32-E72D297353CC}">
              <c16:uniqueId val="{00000000-13E4-4703-B67F-6F51639287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92.91</c:v>
                </c:pt>
                <c:pt idx="1">
                  <c:v>93.36</c:v>
                </c:pt>
                <c:pt idx="2">
                  <c:v>93.69</c:v>
                </c:pt>
                <c:pt idx="3">
                  <c:v>93.82</c:v>
                </c:pt>
                <c:pt idx="4">
                  <c:v>93.74</c:v>
                </c:pt>
              </c:numCache>
            </c:numRef>
          </c:val>
          <c:smooth val="0"/>
          <c:extLst>
            <c:ext xmlns:c16="http://schemas.microsoft.com/office/drawing/2014/chart" uri="{C3380CC4-5D6E-409C-BE32-E72D297353CC}">
              <c16:uniqueId val="{00000001-13E4-4703-B67F-6F51639287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108.94</c:v>
                </c:pt>
                <c:pt idx="1">
                  <c:v>110.51</c:v>
                </c:pt>
                <c:pt idx="2">
                  <c:v>110.44</c:v>
                </c:pt>
                <c:pt idx="3">
                  <c:v>111</c:v>
                </c:pt>
                <c:pt idx="4">
                  <c:v>109.45</c:v>
                </c:pt>
              </c:numCache>
            </c:numRef>
          </c:val>
          <c:extLst>
            <c:ext xmlns:c16="http://schemas.microsoft.com/office/drawing/2014/chart" uri="{C3380CC4-5D6E-409C-BE32-E72D297353CC}">
              <c16:uniqueId val="{00000000-9ACB-45EB-A9C0-7D4C74A27E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113.97</c:v>
                </c:pt>
                <c:pt idx="1">
                  <c:v>114.38</c:v>
                </c:pt>
                <c:pt idx="2">
                  <c:v>114.5</c:v>
                </c:pt>
                <c:pt idx="3">
                  <c:v>113.59</c:v>
                </c:pt>
                <c:pt idx="4">
                  <c:v>113.62</c:v>
                </c:pt>
              </c:numCache>
            </c:numRef>
          </c:val>
          <c:smooth val="0"/>
          <c:extLst>
            <c:ext xmlns:c16="http://schemas.microsoft.com/office/drawing/2014/chart" uri="{C3380CC4-5D6E-409C-BE32-E72D297353CC}">
              <c16:uniqueId val="{00000001-9ACB-45EB-A9C0-7D4C74A27E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50.38</c:v>
                </c:pt>
                <c:pt idx="1">
                  <c:v>49.16</c:v>
                </c:pt>
                <c:pt idx="2">
                  <c:v>50.33</c:v>
                </c:pt>
                <c:pt idx="3">
                  <c:v>51.14</c:v>
                </c:pt>
                <c:pt idx="4">
                  <c:v>52.12</c:v>
                </c:pt>
              </c:numCache>
            </c:numRef>
          </c:val>
          <c:extLst>
            <c:ext xmlns:c16="http://schemas.microsoft.com/office/drawing/2014/chart" uri="{C3380CC4-5D6E-409C-BE32-E72D297353CC}">
              <c16:uniqueId val="{00000000-7260-4C83-8092-AAB9B9CC45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46.73</c:v>
                </c:pt>
                <c:pt idx="1">
                  <c:v>47.39</c:v>
                </c:pt>
                <c:pt idx="2">
                  <c:v>48.05</c:v>
                </c:pt>
                <c:pt idx="3">
                  <c:v>48.64</c:v>
                </c:pt>
                <c:pt idx="4">
                  <c:v>49.23</c:v>
                </c:pt>
              </c:numCache>
            </c:numRef>
          </c:val>
          <c:smooth val="0"/>
          <c:extLst>
            <c:ext xmlns:c16="http://schemas.microsoft.com/office/drawing/2014/chart" uri="{C3380CC4-5D6E-409C-BE32-E72D297353CC}">
              <c16:uniqueId val="{00000001-7260-4C83-8092-AAB9B9CC45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19.95</c:v>
                </c:pt>
                <c:pt idx="1">
                  <c:v>19.899999999999999</c:v>
                </c:pt>
                <c:pt idx="2">
                  <c:v>19.59</c:v>
                </c:pt>
                <c:pt idx="3">
                  <c:v>21.41</c:v>
                </c:pt>
                <c:pt idx="4">
                  <c:v>25.4</c:v>
                </c:pt>
              </c:numCache>
            </c:numRef>
          </c:val>
          <c:extLst>
            <c:ext xmlns:c16="http://schemas.microsoft.com/office/drawing/2014/chart" uri="{C3380CC4-5D6E-409C-BE32-E72D297353CC}">
              <c16:uniqueId val="{00000000-7FC0-437D-ABDC-1584F5D508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16.739999999999998</c:v>
                </c:pt>
                <c:pt idx="2">
                  <c:v>17.97</c:v>
                </c:pt>
                <c:pt idx="3">
                  <c:v>19.95</c:v>
                </c:pt>
                <c:pt idx="4">
                  <c:v>21.62</c:v>
                </c:pt>
              </c:numCache>
            </c:numRef>
          </c:val>
          <c:smooth val="0"/>
          <c:extLst>
            <c:ext xmlns:c16="http://schemas.microsoft.com/office/drawing/2014/chart" uri="{C3380CC4-5D6E-409C-BE32-E72D297353CC}">
              <c16:uniqueId val="{00000001-7FC0-437D-ABDC-1584F5D508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55-4DA4-9A48-B0D1DB8D7E5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355-4DA4-9A48-B0D1DB8D7E5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241.39</c:v>
                </c:pt>
                <c:pt idx="1">
                  <c:v>242.97</c:v>
                </c:pt>
                <c:pt idx="2">
                  <c:v>252.29</c:v>
                </c:pt>
                <c:pt idx="3">
                  <c:v>203.99</c:v>
                </c:pt>
                <c:pt idx="4">
                  <c:v>237.83</c:v>
                </c:pt>
              </c:numCache>
            </c:numRef>
          </c:val>
          <c:extLst>
            <c:ext xmlns:c16="http://schemas.microsoft.com/office/drawing/2014/chart" uri="{C3380CC4-5D6E-409C-BE32-E72D297353CC}">
              <c16:uniqueId val="{00000000-066B-40FD-8307-F0633BA92D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178.43</c:v>
                </c:pt>
                <c:pt idx="1">
                  <c:v>168.99</c:v>
                </c:pt>
                <c:pt idx="2">
                  <c:v>159.12</c:v>
                </c:pt>
                <c:pt idx="3">
                  <c:v>169.68</c:v>
                </c:pt>
                <c:pt idx="4">
                  <c:v>166.51</c:v>
                </c:pt>
              </c:numCache>
            </c:numRef>
          </c:val>
          <c:smooth val="0"/>
          <c:extLst>
            <c:ext xmlns:c16="http://schemas.microsoft.com/office/drawing/2014/chart" uri="{C3380CC4-5D6E-409C-BE32-E72D297353CC}">
              <c16:uniqueId val="{00000001-066B-40FD-8307-F0633BA92D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117.61</c:v>
                </c:pt>
                <c:pt idx="1">
                  <c:v>110.61</c:v>
                </c:pt>
                <c:pt idx="2">
                  <c:v>103.78</c:v>
                </c:pt>
                <c:pt idx="3">
                  <c:v>96.51</c:v>
                </c:pt>
                <c:pt idx="4">
                  <c:v>91.63</c:v>
                </c:pt>
              </c:numCache>
            </c:numRef>
          </c:val>
          <c:extLst>
            <c:ext xmlns:c16="http://schemas.microsoft.com/office/drawing/2014/chart" uri="{C3380CC4-5D6E-409C-BE32-E72D297353CC}">
              <c16:uniqueId val="{00000000-C3A3-4B6A-989E-5F34956DE5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220.35</c:v>
                </c:pt>
                <c:pt idx="1">
                  <c:v>212.16</c:v>
                </c:pt>
                <c:pt idx="2">
                  <c:v>206.16</c:v>
                </c:pt>
                <c:pt idx="3">
                  <c:v>203.63</c:v>
                </c:pt>
                <c:pt idx="4">
                  <c:v>198.51</c:v>
                </c:pt>
              </c:numCache>
            </c:numRef>
          </c:val>
          <c:smooth val="0"/>
          <c:extLst>
            <c:ext xmlns:c16="http://schemas.microsoft.com/office/drawing/2014/chart" uri="{C3380CC4-5D6E-409C-BE32-E72D297353CC}">
              <c16:uniqueId val="{00000001-C3A3-4B6A-989E-5F34956DE5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100.6</c:v>
                </c:pt>
                <c:pt idx="1">
                  <c:v>102.85</c:v>
                </c:pt>
                <c:pt idx="2">
                  <c:v>103.6</c:v>
                </c:pt>
                <c:pt idx="3">
                  <c:v>104.51</c:v>
                </c:pt>
                <c:pt idx="4">
                  <c:v>102.11</c:v>
                </c:pt>
              </c:numCache>
            </c:numRef>
          </c:val>
          <c:extLst>
            <c:ext xmlns:c16="http://schemas.microsoft.com/office/drawing/2014/chart" uri="{C3380CC4-5D6E-409C-BE32-E72D297353CC}">
              <c16:uniqueId val="{00000000-ECB3-4541-863D-BE668D983D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104.05</c:v>
                </c:pt>
                <c:pt idx="1">
                  <c:v>104.16</c:v>
                </c:pt>
                <c:pt idx="2">
                  <c:v>104.03</c:v>
                </c:pt>
                <c:pt idx="3">
                  <c:v>103.04</c:v>
                </c:pt>
                <c:pt idx="4">
                  <c:v>103.28</c:v>
                </c:pt>
              </c:numCache>
            </c:numRef>
          </c:val>
          <c:smooth val="0"/>
          <c:extLst>
            <c:ext xmlns:c16="http://schemas.microsoft.com/office/drawing/2014/chart" uri="{C3380CC4-5D6E-409C-BE32-E72D297353CC}">
              <c16:uniqueId val="{00000001-ECB3-4541-863D-BE668D983D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172.32</c:v>
                </c:pt>
                <c:pt idx="1">
                  <c:v>168.44</c:v>
                </c:pt>
                <c:pt idx="2">
                  <c:v>167.26</c:v>
                </c:pt>
                <c:pt idx="3">
                  <c:v>161.57</c:v>
                </c:pt>
                <c:pt idx="4">
                  <c:v>169.81</c:v>
                </c:pt>
              </c:numCache>
            </c:numRef>
          </c:val>
          <c:extLst>
            <c:ext xmlns:c16="http://schemas.microsoft.com/office/drawing/2014/chart" uri="{C3380CC4-5D6E-409C-BE32-E72D297353CC}">
              <c16:uniqueId val="{00000000-35D9-4E37-ADE6-6AD8C7F72B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171.57</c:v>
                </c:pt>
                <c:pt idx="1">
                  <c:v>171.29</c:v>
                </c:pt>
                <c:pt idx="2">
                  <c:v>171.54</c:v>
                </c:pt>
                <c:pt idx="3">
                  <c:v>173</c:v>
                </c:pt>
                <c:pt idx="4">
                  <c:v>173.11</c:v>
                </c:pt>
              </c:numCache>
            </c:numRef>
          </c:val>
          <c:smooth val="0"/>
          <c:extLst>
            <c:ext xmlns:c16="http://schemas.microsoft.com/office/drawing/2014/chart" uri="{C3380CC4-5D6E-409C-BE32-E72D297353CC}">
              <c16:uniqueId val="{00000001-35D9-4E37-ADE6-6AD8C7F72B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兵庫県　神戸市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1538025</v>
      </c>
      <c r="AM8" s="70"/>
      <c r="AN8" s="70"/>
      <c r="AO8" s="70"/>
      <c r="AP8" s="70"/>
      <c r="AQ8" s="70"/>
      <c r="AR8" s="70"/>
      <c r="AS8" s="70"/>
      <c r="AT8" s="66">
        <f>データ!$S$6</f>
        <v>557.02</v>
      </c>
      <c r="AU8" s="67"/>
      <c r="AV8" s="67"/>
      <c r="AW8" s="67"/>
      <c r="AX8" s="67"/>
      <c r="AY8" s="67"/>
      <c r="AZ8" s="67"/>
      <c r="BA8" s="67"/>
      <c r="BB8" s="69">
        <f>データ!$T$6</f>
        <v>2761.17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86.09</v>
      </c>
      <c r="J10" s="67"/>
      <c r="K10" s="67"/>
      <c r="L10" s="67"/>
      <c r="M10" s="67"/>
      <c r="N10" s="67"/>
      <c r="O10" s="68"/>
      <c r="P10" s="69">
        <f>データ!$P$6</f>
        <v>99.8</v>
      </c>
      <c r="Q10" s="69"/>
      <c r="R10" s="69"/>
      <c r="S10" s="69"/>
      <c r="T10" s="69"/>
      <c r="U10" s="69"/>
      <c r="V10" s="69"/>
      <c r="W10" s="70">
        <f>データ!$Q$6</f>
        <v>2516</v>
      </c>
      <c r="X10" s="70"/>
      <c r="Y10" s="70"/>
      <c r="Z10" s="70"/>
      <c r="AA10" s="70"/>
      <c r="AB10" s="70"/>
      <c r="AC10" s="70"/>
      <c r="AD10" s="2"/>
      <c r="AE10" s="2"/>
      <c r="AF10" s="2"/>
      <c r="AG10" s="2"/>
      <c r="AH10" s="4"/>
      <c r="AI10" s="4"/>
      <c r="AJ10" s="4"/>
      <c r="AK10" s="4"/>
      <c r="AL10" s="70">
        <f>データ!$U$6</f>
        <v>1519586</v>
      </c>
      <c r="AM10" s="70"/>
      <c r="AN10" s="70"/>
      <c r="AO10" s="70"/>
      <c r="AP10" s="70"/>
      <c r="AQ10" s="70"/>
      <c r="AR10" s="70"/>
      <c r="AS10" s="70"/>
      <c r="AT10" s="66">
        <f>データ!$V$6</f>
        <v>287.33999999999997</v>
      </c>
      <c r="AU10" s="67"/>
      <c r="AV10" s="67"/>
      <c r="AW10" s="67"/>
      <c r="AX10" s="67"/>
      <c r="AY10" s="67"/>
      <c r="AZ10" s="67"/>
      <c r="BA10" s="67"/>
      <c r="BB10" s="69">
        <f>データ!$W$6</f>
        <v>5288.46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lKwD0aR/jre+hlyCYi33uPFqoJaSbDUGIRwZywrOmD5GHtrAnpctV2HxrkkYi/MXzP34vRzez+cdJdXBspYKA==" saltValue="3AIc8o/KXjAoPdUR2sCN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281000</v>
      </c>
      <c r="D6" s="34">
        <f t="shared" si="3"/>
        <v>46</v>
      </c>
      <c r="E6" s="34">
        <f t="shared" si="3"/>
        <v>1</v>
      </c>
      <c r="F6" s="34">
        <f t="shared" si="3"/>
        <v>0</v>
      </c>
      <c r="G6" s="34">
        <f t="shared" si="3"/>
        <v>1</v>
      </c>
      <c r="H6" s="34" t="str">
        <f t="shared" si="3"/>
        <v>兵庫県　神戸市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86.09</v>
      </c>
      <c r="P6" s="35">
        <f t="shared" si="3"/>
        <v>99.8</v>
      </c>
      <c r="Q6" s="35">
        <f t="shared" si="3"/>
        <v>2516</v>
      </c>
      <c r="R6" s="35">
        <f t="shared" si="3"/>
        <v>1538025</v>
      </c>
      <c r="S6" s="35">
        <f t="shared" si="3"/>
        <v>557.02</v>
      </c>
      <c r="T6" s="35">
        <f t="shared" si="3"/>
        <v>2761.17</v>
      </c>
      <c r="U6" s="35">
        <f t="shared" si="3"/>
        <v>1519586</v>
      </c>
      <c r="V6" s="35">
        <f t="shared" si="3"/>
        <v>287.33999999999997</v>
      </c>
      <c r="W6" s="35">
        <f t="shared" si="3"/>
        <v>5288.46</v>
      </c>
      <c r="X6" s="36">
        <f>IF(X7="",NA(),X7)</f>
        <v>108.94</v>
      </c>
      <c r="Y6" s="36">
        <f t="shared" ref="Y6:AG6" si="4">IF(Y7="",NA(),Y7)</f>
        <v>110.51</v>
      </c>
      <c r="Z6" s="36">
        <f t="shared" si="4"/>
        <v>110.44</v>
      </c>
      <c r="AA6" s="36">
        <f t="shared" si="4"/>
        <v>111</v>
      </c>
      <c r="AB6" s="36">
        <f t="shared" si="4"/>
        <v>109.45</v>
      </c>
      <c r="AC6" s="36">
        <f t="shared" si="4"/>
        <v>113.97</v>
      </c>
      <c r="AD6" s="36">
        <f t="shared" si="4"/>
        <v>114.38</v>
      </c>
      <c r="AE6" s="36">
        <f t="shared" si="4"/>
        <v>114.5</v>
      </c>
      <c r="AF6" s="36">
        <f t="shared" si="4"/>
        <v>113.59</v>
      </c>
      <c r="AG6" s="36">
        <f t="shared" si="4"/>
        <v>113.62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【1.05】</v>
      </c>
      <c r="AT6" s="36">
        <f>IF(AT7="",NA(),AT7)</f>
        <v>241.39</v>
      </c>
      <c r="AU6" s="36">
        <f t="shared" ref="AU6:BC6" si="6">IF(AU7="",NA(),AU7)</f>
        <v>242.97</v>
      </c>
      <c r="AV6" s="36">
        <f t="shared" si="6"/>
        <v>252.29</v>
      </c>
      <c r="AW6" s="36">
        <f t="shared" si="6"/>
        <v>203.99</v>
      </c>
      <c r="AX6" s="36">
        <f t="shared" si="6"/>
        <v>237.83</v>
      </c>
      <c r="AY6" s="36">
        <f t="shared" si="6"/>
        <v>178.43</v>
      </c>
      <c r="AZ6" s="36">
        <f t="shared" si="6"/>
        <v>168.99</v>
      </c>
      <c r="BA6" s="36">
        <f t="shared" si="6"/>
        <v>159.12</v>
      </c>
      <c r="BB6" s="36">
        <f t="shared" si="6"/>
        <v>169.68</v>
      </c>
      <c r="BC6" s="36">
        <f t="shared" si="6"/>
        <v>166.51</v>
      </c>
      <c r="BD6" s="35" t="str">
        <f>IF(BD7="","",IF(BD7="-","【-】","【"&amp;SUBSTITUTE(TEXT(BD7,"#,##0.00"),"-","△")&amp;"】"))</f>
        <v>【261.93】</v>
      </c>
      <c r="BE6" s="36">
        <f>IF(BE7="",NA(),BE7)</f>
        <v>117.61</v>
      </c>
      <c r="BF6" s="36">
        <f t="shared" ref="BF6:BN6" si="7">IF(BF7="",NA(),BF7)</f>
        <v>110.61</v>
      </c>
      <c r="BG6" s="36">
        <f t="shared" si="7"/>
        <v>103.78</v>
      </c>
      <c r="BH6" s="36">
        <f t="shared" si="7"/>
        <v>96.51</v>
      </c>
      <c r="BI6" s="36">
        <f t="shared" si="7"/>
        <v>91.63</v>
      </c>
      <c r="BJ6" s="36">
        <f t="shared" si="7"/>
        <v>220.35</v>
      </c>
      <c r="BK6" s="36">
        <f t="shared" si="7"/>
        <v>212.16</v>
      </c>
      <c r="BL6" s="36">
        <f t="shared" si="7"/>
        <v>206.16</v>
      </c>
      <c r="BM6" s="36">
        <f t="shared" si="7"/>
        <v>203.63</v>
      </c>
      <c r="BN6" s="36">
        <f t="shared" si="7"/>
        <v>198.51</v>
      </c>
      <c r="BO6" s="35" t="str">
        <f>IF(BO7="","",IF(BO7="-","【-】","【"&amp;SUBSTITUTE(TEXT(BO7,"#,##0.00"),"-","△")&amp;"】"))</f>
        <v>【270.46】</v>
      </c>
      <c r="BP6" s="36">
        <f>IF(BP7="",NA(),BP7)</f>
        <v>100.6</v>
      </c>
      <c r="BQ6" s="36">
        <f t="shared" ref="BQ6:BY6" si="8">IF(BQ7="",NA(),BQ7)</f>
        <v>102.85</v>
      </c>
      <c r="BR6" s="36">
        <f t="shared" si="8"/>
        <v>103.6</v>
      </c>
      <c r="BS6" s="36">
        <f t="shared" si="8"/>
        <v>104.51</v>
      </c>
      <c r="BT6" s="36">
        <f t="shared" si="8"/>
        <v>102.11</v>
      </c>
      <c r="BU6" s="36">
        <f t="shared" si="8"/>
        <v>104.05</v>
      </c>
      <c r="BV6" s="36">
        <f t="shared" si="8"/>
        <v>104.16</v>
      </c>
      <c r="BW6" s="36">
        <f t="shared" si="8"/>
        <v>104.03</v>
      </c>
      <c r="BX6" s="36">
        <f t="shared" si="8"/>
        <v>103.04</v>
      </c>
      <c r="BY6" s="36">
        <f t="shared" si="8"/>
        <v>103.28</v>
      </c>
      <c r="BZ6" s="35" t="str">
        <f>IF(BZ7="","",IF(BZ7="-","【-】","【"&amp;SUBSTITUTE(TEXT(BZ7,"#,##0.00"),"-","△")&amp;"】"))</f>
        <v>【103.91】</v>
      </c>
      <c r="CA6" s="36">
        <f>IF(CA7="",NA(),CA7)</f>
        <v>172.32</v>
      </c>
      <c r="CB6" s="36">
        <f t="shared" ref="CB6:CJ6" si="9">IF(CB7="",NA(),CB7)</f>
        <v>168.44</v>
      </c>
      <c r="CC6" s="36">
        <f t="shared" si="9"/>
        <v>167.26</v>
      </c>
      <c r="CD6" s="36">
        <f t="shared" si="9"/>
        <v>161.57</v>
      </c>
      <c r="CE6" s="36">
        <f t="shared" si="9"/>
        <v>169.81</v>
      </c>
      <c r="CF6" s="36">
        <f t="shared" si="9"/>
        <v>171.57</v>
      </c>
      <c r="CG6" s="36">
        <f t="shared" si="9"/>
        <v>171.29</v>
      </c>
      <c r="CH6" s="36">
        <f t="shared" si="9"/>
        <v>171.54</v>
      </c>
      <c r="CI6" s="36">
        <f t="shared" si="9"/>
        <v>173</v>
      </c>
      <c r="CJ6" s="36">
        <f t="shared" si="9"/>
        <v>173.11</v>
      </c>
      <c r="CK6" s="35" t="str">
        <f>IF(CK7="","",IF(CK7="-","【-】","【"&amp;SUBSTITUTE(TEXT(CK7,"#,##0.00"),"-","△")&amp;"】"))</f>
        <v>【167.11】</v>
      </c>
      <c r="CL6" s="36">
        <f>IF(CL7="",NA(),CL7)</f>
        <v>59.57</v>
      </c>
      <c r="CM6" s="36">
        <f t="shared" ref="CM6:CU6" si="10">IF(CM7="",NA(),CM7)</f>
        <v>59.01</v>
      </c>
      <c r="CN6" s="36">
        <f t="shared" si="10"/>
        <v>59.27</v>
      </c>
      <c r="CO6" s="36">
        <f t="shared" si="10"/>
        <v>60.3</v>
      </c>
      <c r="CP6" s="36">
        <f t="shared" si="10"/>
        <v>60.18</v>
      </c>
      <c r="CQ6" s="36">
        <f t="shared" si="10"/>
        <v>58.97</v>
      </c>
      <c r="CR6" s="36">
        <f t="shared" si="10"/>
        <v>58.67</v>
      </c>
      <c r="CS6" s="36">
        <f t="shared" si="10"/>
        <v>59</v>
      </c>
      <c r="CT6" s="36">
        <f t="shared" si="10"/>
        <v>59.36</v>
      </c>
      <c r="CU6" s="36">
        <f t="shared" si="10"/>
        <v>59.32</v>
      </c>
      <c r="CV6" s="35" t="str">
        <f>IF(CV7="","",IF(CV7="-","【-】","【"&amp;SUBSTITUTE(TEXT(CV7,"#,##0.00"),"-","△")&amp;"】"))</f>
        <v>【60.27】</v>
      </c>
      <c r="CW6" s="36">
        <f>IF(CW7="",NA(),CW7)</f>
        <v>92.56</v>
      </c>
      <c r="CX6" s="36">
        <f t="shared" ref="CX6:DF6" si="11">IF(CX7="",NA(),CX7)</f>
        <v>93.23</v>
      </c>
      <c r="CY6" s="36">
        <f t="shared" si="11"/>
        <v>93.01</v>
      </c>
      <c r="CZ6" s="36">
        <f t="shared" si="11"/>
        <v>95.23</v>
      </c>
      <c r="DA6" s="36">
        <f t="shared" si="11"/>
        <v>92.86</v>
      </c>
      <c r="DB6" s="36">
        <f t="shared" si="11"/>
        <v>92.91</v>
      </c>
      <c r="DC6" s="36">
        <f t="shared" si="11"/>
        <v>93.36</v>
      </c>
      <c r="DD6" s="36">
        <f t="shared" si="11"/>
        <v>93.69</v>
      </c>
      <c r="DE6" s="36">
        <f t="shared" si="11"/>
        <v>93.82</v>
      </c>
      <c r="DF6" s="36">
        <f t="shared" si="11"/>
        <v>93.74</v>
      </c>
      <c r="DG6" s="35" t="str">
        <f>IF(DG7="","",IF(DG7="-","【-】","【"&amp;SUBSTITUTE(TEXT(DG7,"#,##0.00"),"-","△")&amp;"】"))</f>
        <v>【89.92】</v>
      </c>
      <c r="DH6" s="36">
        <f>IF(DH7="",NA(),DH7)</f>
        <v>50.38</v>
      </c>
      <c r="DI6" s="36">
        <f t="shared" ref="DI6:DQ6" si="12">IF(DI7="",NA(),DI7)</f>
        <v>49.16</v>
      </c>
      <c r="DJ6" s="36">
        <f t="shared" si="12"/>
        <v>50.33</v>
      </c>
      <c r="DK6" s="36">
        <f t="shared" si="12"/>
        <v>51.14</v>
      </c>
      <c r="DL6" s="36">
        <f t="shared" si="12"/>
        <v>52.12</v>
      </c>
      <c r="DM6" s="36">
        <f t="shared" si="12"/>
        <v>46.73</v>
      </c>
      <c r="DN6" s="36">
        <f t="shared" si="12"/>
        <v>47.39</v>
      </c>
      <c r="DO6" s="36">
        <f t="shared" si="12"/>
        <v>48.05</v>
      </c>
      <c r="DP6" s="36">
        <f t="shared" si="12"/>
        <v>48.64</v>
      </c>
      <c r="DQ6" s="36">
        <f t="shared" si="12"/>
        <v>49.23</v>
      </c>
      <c r="DR6" s="35" t="str">
        <f>IF(DR7="","",IF(DR7="-","【-】","【"&amp;SUBSTITUTE(TEXT(DR7,"#,##0.00"),"-","△")&amp;"】"))</f>
        <v>【48.85】</v>
      </c>
      <c r="DS6" s="36">
        <f>IF(DS7="",NA(),DS7)</f>
        <v>19.95</v>
      </c>
      <c r="DT6" s="36">
        <f t="shared" ref="DT6:EB6" si="13">IF(DT7="",NA(),DT7)</f>
        <v>19.899999999999999</v>
      </c>
      <c r="DU6" s="36">
        <f t="shared" si="13"/>
        <v>19.59</v>
      </c>
      <c r="DV6" s="36">
        <f t="shared" si="13"/>
        <v>21.41</v>
      </c>
      <c r="DW6" s="36">
        <f t="shared" si="13"/>
        <v>25.4</v>
      </c>
      <c r="DX6" s="36">
        <f t="shared" si="13"/>
        <v>15.33</v>
      </c>
      <c r="DY6" s="36">
        <f t="shared" si="13"/>
        <v>16.739999999999998</v>
      </c>
      <c r="DZ6" s="36">
        <f t="shared" si="13"/>
        <v>17.97</v>
      </c>
      <c r="EA6" s="36">
        <f t="shared" si="13"/>
        <v>19.95</v>
      </c>
      <c r="EB6" s="36">
        <f t="shared" si="13"/>
        <v>21.62</v>
      </c>
      <c r="EC6" s="35" t="str">
        <f>IF(EC7="","",IF(EC7="-","【-】","【"&amp;SUBSTITUTE(TEXT(EC7,"#,##0.00"),"-","△")&amp;"】"))</f>
        <v>【17.80】</v>
      </c>
      <c r="ED6" s="36">
        <f>IF(ED7="",NA(),ED7)</f>
        <v>0.42</v>
      </c>
      <c r="EE6" s="36">
        <f t="shared" ref="EE6:EM6" si="14">IF(EE7="",NA(),EE7)</f>
        <v>0.3</v>
      </c>
      <c r="EF6" s="36">
        <f t="shared" si="14"/>
        <v>0.09</v>
      </c>
      <c r="EG6" s="36">
        <f t="shared" si="14"/>
        <v>0.51</v>
      </c>
      <c r="EH6" s="36">
        <f t="shared" si="14"/>
        <v>0.61</v>
      </c>
      <c r="EI6" s="36">
        <f t="shared" si="14"/>
        <v>1.23</v>
      </c>
      <c r="EJ6" s="36">
        <f t="shared" si="14"/>
        <v>1.23</v>
      </c>
      <c r="EK6" s="36">
        <f t="shared" si="14"/>
        <v>1.18</v>
      </c>
      <c r="EL6" s="36">
        <f t="shared" si="14"/>
        <v>0.97</v>
      </c>
      <c r="EM6" s="36">
        <f t="shared" si="14"/>
        <v>1.03</v>
      </c>
      <c r="EN6" s="35" t="str">
        <f>IF(EN7="","",IF(EN7="-","【-】","【"&amp;SUBSTITUTE(TEXT(EN7,"#,##0.00"),"-","△")&amp;"】"))</f>
        <v>【0.70】</v>
      </c>
    </row>
    <row r="7" spans="1:144" s="37" customFormat="1" x14ac:dyDescent="0.15">
      <c r="A7" s="29"/>
      <c r="B7" s="38">
        <v>2018</v>
      </c>
      <c r="C7" s="38">
        <v>281000</v>
      </c>
      <c r="D7" s="38">
        <v>46</v>
      </c>
      <c r="E7" s="38">
        <v>1</v>
      </c>
      <c r="F7" s="38">
        <v>0</v>
      </c>
      <c r="G7" s="38">
        <v>1</v>
      </c>
      <c r="H7" s="38" t="s">
        <v>93</v>
      </c>
      <c r="I7" s="38" t="s">
        <v>94</v>
      </c>
      <c r="J7" s="38" t="s">
        <v>95</v>
      </c>
      <c r="K7" s="38" t="s">
        <v>96</v>
      </c>
      <c r="L7" s="38" t="s">
        <v>97</v>
      </c>
      <c r="M7" s="38" t="s">
        <v>98</v>
      </c>
      <c r="N7" s="39" t="s">
        <v>99</v>
      </c>
      <c r="O7" s="39">
        <v>86.09</v>
      </c>
      <c r="P7" s="39">
        <v>99.8</v>
      </c>
      <c r="Q7" s="39">
        <v>2516</v>
      </c>
      <c r="R7" s="39">
        <v>1538025</v>
      </c>
      <c r="S7" s="39">
        <v>557.02</v>
      </c>
      <c r="T7" s="39">
        <v>2761.17</v>
      </c>
      <c r="U7" s="39">
        <v>1519586</v>
      </c>
      <c r="V7" s="39">
        <v>287.33999999999997</v>
      </c>
      <c r="W7" s="39">
        <v>5288.46</v>
      </c>
      <c r="X7" s="39">
        <v>108.94</v>
      </c>
      <c r="Y7" s="39">
        <v>110.51</v>
      </c>
      <c r="Z7" s="39">
        <v>110.44</v>
      </c>
      <c r="AA7" s="39">
        <v>111</v>
      </c>
      <c r="AB7" s="39">
        <v>109.45</v>
      </c>
      <c r="AC7" s="39">
        <v>113.97</v>
      </c>
      <c r="AD7" s="39">
        <v>114.38</v>
      </c>
      <c r="AE7" s="39">
        <v>114.5</v>
      </c>
      <c r="AF7" s="39">
        <v>113.59</v>
      </c>
      <c r="AG7" s="39">
        <v>113.62</v>
      </c>
      <c r="AH7" s="39">
        <v>112.83</v>
      </c>
      <c r="AI7" s="39">
        <v>0</v>
      </c>
      <c r="AJ7" s="39">
        <v>0</v>
      </c>
      <c r="AK7" s="39">
        <v>0</v>
      </c>
      <c r="AL7" s="39">
        <v>0</v>
      </c>
      <c r="AM7" s="39">
        <v>0</v>
      </c>
      <c r="AN7" s="39">
        <v>0</v>
      </c>
      <c r="AO7" s="39">
        <v>0</v>
      </c>
      <c r="AP7" s="39">
        <v>0</v>
      </c>
      <c r="AQ7" s="39">
        <v>0</v>
      </c>
      <c r="AR7" s="39">
        <v>0</v>
      </c>
      <c r="AS7" s="39">
        <v>1.05</v>
      </c>
      <c r="AT7" s="39">
        <v>241.39</v>
      </c>
      <c r="AU7" s="39">
        <v>242.97</v>
      </c>
      <c r="AV7" s="39">
        <v>252.29</v>
      </c>
      <c r="AW7" s="39">
        <v>203.99</v>
      </c>
      <c r="AX7" s="39">
        <v>237.83</v>
      </c>
      <c r="AY7" s="39">
        <v>178.43</v>
      </c>
      <c r="AZ7" s="39">
        <v>168.99</v>
      </c>
      <c r="BA7" s="39">
        <v>159.12</v>
      </c>
      <c r="BB7" s="39">
        <v>169.68</v>
      </c>
      <c r="BC7" s="39">
        <v>166.51</v>
      </c>
      <c r="BD7" s="39">
        <v>261.93</v>
      </c>
      <c r="BE7" s="39">
        <v>117.61</v>
      </c>
      <c r="BF7" s="39">
        <v>110.61</v>
      </c>
      <c r="BG7" s="39">
        <v>103.78</v>
      </c>
      <c r="BH7" s="39">
        <v>96.51</v>
      </c>
      <c r="BI7" s="39">
        <v>91.63</v>
      </c>
      <c r="BJ7" s="39">
        <v>220.35</v>
      </c>
      <c r="BK7" s="39">
        <v>212.16</v>
      </c>
      <c r="BL7" s="39">
        <v>206.16</v>
      </c>
      <c r="BM7" s="39">
        <v>203.63</v>
      </c>
      <c r="BN7" s="39">
        <v>198.51</v>
      </c>
      <c r="BO7" s="39">
        <v>270.45999999999998</v>
      </c>
      <c r="BP7" s="39">
        <v>100.6</v>
      </c>
      <c r="BQ7" s="39">
        <v>102.85</v>
      </c>
      <c r="BR7" s="39">
        <v>103.6</v>
      </c>
      <c r="BS7" s="39">
        <v>104.51</v>
      </c>
      <c r="BT7" s="39">
        <v>102.11</v>
      </c>
      <c r="BU7" s="39">
        <v>104.05</v>
      </c>
      <c r="BV7" s="39">
        <v>104.16</v>
      </c>
      <c r="BW7" s="39">
        <v>104.03</v>
      </c>
      <c r="BX7" s="39">
        <v>103.04</v>
      </c>
      <c r="BY7" s="39">
        <v>103.28</v>
      </c>
      <c r="BZ7" s="39">
        <v>103.91</v>
      </c>
      <c r="CA7" s="39">
        <v>172.32</v>
      </c>
      <c r="CB7" s="39">
        <v>168.44</v>
      </c>
      <c r="CC7" s="39">
        <v>167.26</v>
      </c>
      <c r="CD7" s="39">
        <v>161.57</v>
      </c>
      <c r="CE7" s="39">
        <v>169.81</v>
      </c>
      <c r="CF7" s="39">
        <v>171.57</v>
      </c>
      <c r="CG7" s="39">
        <v>171.29</v>
      </c>
      <c r="CH7" s="39">
        <v>171.54</v>
      </c>
      <c r="CI7" s="39">
        <v>173</v>
      </c>
      <c r="CJ7" s="39">
        <v>173.11</v>
      </c>
      <c r="CK7" s="39">
        <v>167.11</v>
      </c>
      <c r="CL7" s="39">
        <v>59.57</v>
      </c>
      <c r="CM7" s="39">
        <v>59.01</v>
      </c>
      <c r="CN7" s="39">
        <v>59.27</v>
      </c>
      <c r="CO7" s="39">
        <v>60.3</v>
      </c>
      <c r="CP7" s="39">
        <v>60.18</v>
      </c>
      <c r="CQ7" s="39">
        <v>58.97</v>
      </c>
      <c r="CR7" s="39">
        <v>58.67</v>
      </c>
      <c r="CS7" s="39">
        <v>59</v>
      </c>
      <c r="CT7" s="39">
        <v>59.36</v>
      </c>
      <c r="CU7" s="39">
        <v>59.32</v>
      </c>
      <c r="CV7" s="39">
        <v>60.27</v>
      </c>
      <c r="CW7" s="39">
        <v>92.56</v>
      </c>
      <c r="CX7" s="39">
        <v>93.23</v>
      </c>
      <c r="CY7" s="39">
        <v>93.01</v>
      </c>
      <c r="CZ7" s="39">
        <v>95.23</v>
      </c>
      <c r="DA7" s="39">
        <v>92.86</v>
      </c>
      <c r="DB7" s="39">
        <v>92.91</v>
      </c>
      <c r="DC7" s="39">
        <v>93.36</v>
      </c>
      <c r="DD7" s="39">
        <v>93.69</v>
      </c>
      <c r="DE7" s="39">
        <v>93.82</v>
      </c>
      <c r="DF7" s="39">
        <v>93.74</v>
      </c>
      <c r="DG7" s="39">
        <v>89.92</v>
      </c>
      <c r="DH7" s="39">
        <v>50.38</v>
      </c>
      <c r="DI7" s="39">
        <v>49.16</v>
      </c>
      <c r="DJ7" s="39">
        <v>50.33</v>
      </c>
      <c r="DK7" s="39">
        <v>51.14</v>
      </c>
      <c r="DL7" s="39">
        <v>52.12</v>
      </c>
      <c r="DM7" s="39">
        <v>46.73</v>
      </c>
      <c r="DN7" s="39">
        <v>47.39</v>
      </c>
      <c r="DO7" s="39">
        <v>48.05</v>
      </c>
      <c r="DP7" s="39">
        <v>48.64</v>
      </c>
      <c r="DQ7" s="39">
        <v>49.23</v>
      </c>
      <c r="DR7" s="39">
        <v>48.85</v>
      </c>
      <c r="DS7" s="39">
        <v>19.95</v>
      </c>
      <c r="DT7" s="39">
        <v>19.899999999999999</v>
      </c>
      <c r="DU7" s="39">
        <v>19.59</v>
      </c>
      <c r="DV7" s="39">
        <v>21.41</v>
      </c>
      <c r="DW7" s="39">
        <v>25.4</v>
      </c>
      <c r="DX7" s="39">
        <v>15.33</v>
      </c>
      <c r="DY7" s="39">
        <v>16.739999999999998</v>
      </c>
      <c r="DZ7" s="39">
        <v>17.97</v>
      </c>
      <c r="EA7" s="39">
        <v>19.95</v>
      </c>
      <c r="EB7" s="39">
        <v>21.62</v>
      </c>
      <c r="EC7" s="39">
        <v>17.8</v>
      </c>
      <c r="ED7" s="39">
        <v>0.42</v>
      </c>
      <c r="EE7" s="39">
        <v>0.3</v>
      </c>
      <c r="EF7" s="39">
        <v>0.09</v>
      </c>
      <c r="EG7" s="39">
        <v>0.51</v>
      </c>
      <c r="EH7" s="39">
        <v>0.61</v>
      </c>
      <c r="EI7" s="39">
        <v>1.23</v>
      </c>
      <c r="EJ7" s="39">
        <v>1.23</v>
      </c>
      <c r="EK7" s="39">
        <v>1.18</v>
      </c>
      <c r="EL7" s="39">
        <v>0.97</v>
      </c>
      <c r="EM7" s="39">
        <v>1.03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2019-12-05T04:21:39Z</dcterms:created>
  <dcterms:modified xsi:type="dcterms:W3CDTF">2020-01-28T10:24:45Z</dcterms:modified>
  <cp:category/>
</cp:coreProperties>
</file>