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組織\平成31年度\05_行財政局\10_財政部\01_財務課\05 財政企画\11 財政状況資料集等\02.企業会計　経営比較分析表（H27～）\05.H31\05.H30地方公営企業決算状況調査\03.局より\駐車場\"/>
    </mc:Choice>
  </mc:AlternateContent>
  <workbookProtection workbookAlgorithmName="SHA-512" workbookHashValue="2jPazG/ch2hzuVGkyIJ8Npz6IL1ILchzepBzZucXkbnK1c1gKySc28hPqTYkP8rB8LpHWZYppgK/oc9R6PFLnw==" workbookSaltValue="RQ5pK3u/d5RT2NFhzZsXYQ==" workbookSpinCount="100000" lockStructure="1"/>
  <bookViews>
    <workbookView xWindow="0" yWindow="0" windowWidth="15360" windowHeight="76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Z30" i="4" l="1"/>
  <c r="BK76" i="4"/>
  <c r="LH51" i="4"/>
  <c r="GQ30" i="4"/>
  <c r="LT76" i="4"/>
  <c r="GQ51" i="4"/>
  <c r="LH30" i="4"/>
  <c r="IE76" i="4"/>
  <c r="BZ51" i="4"/>
  <c r="BG30" i="4"/>
  <c r="LE76" i="4"/>
  <c r="FX51" i="4"/>
  <c r="KO30" i="4"/>
  <c r="HP76" i="4"/>
  <c r="FX30" i="4"/>
  <c r="AV76" i="4"/>
  <c r="KO51" i="4"/>
  <c r="BG51" i="4"/>
  <c r="FE51" i="4"/>
  <c r="HA76" i="4"/>
  <c r="AN51" i="4"/>
  <c r="FE30" i="4"/>
  <c r="AN30" i="4"/>
  <c r="JV51" i="4"/>
  <c r="JV30" i="4"/>
  <c r="AG76" i="4"/>
  <c r="KP76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<sst xmlns="http://schemas.openxmlformats.org/spreadsheetml/2006/main" count="278" uniqueCount="137">
  <si>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</si>
  <si>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</si>
  <si>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</si>
  <si>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</si>
  <si>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</si>
  <si>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</si>
  <si>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</si>
  <si>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</si>
  <si>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</si>
  <si>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</si>
  <si>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</si>
  <si>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</si>
  <si>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</si>
  <si>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</si>
  <si>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</si>
  <si>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</si>
  <si>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</si>
  <si>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</si>
  <si>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</si>
  <si>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</si>
  <si>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</si>
  <si>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</si>
  <si>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</si>
  <si>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</si>
  <si>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</si>
  <si>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</si>
  <si>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</si>
  <si>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</si>
  <si>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</si>
  <si>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</si>
  <si>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</si>
  <si>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</si>
  <si>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</si>
  <si>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</si>
  <si>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</si>
  <si>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</si>
  <si>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</si>
  <si>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</si>
  <si>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</si>
  <si>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</si>
  <si>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</si>
  <si>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</si>
  <si>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</si>
  <si>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</si>
  <si>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</si>
  <si>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</si>
  <si>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</si>
  <si>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</si>
  <si>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</si>
  <si>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</si>
  <si>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</si>
  <si>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</si>
  <si>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</si>
  <si>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</si>
  <si>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</si>
  <si>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</si>
  <si>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</si>
  <si>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</si>
  <si>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</si>
  <si>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</si>
  <si>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</si>
  <si>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</si>
  <si>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</si>
  <si>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</si>
  <si>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</si>
  <si>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</si>
  <si>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</si>
  <si>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</si>
  <si>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</si>
  <si>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</si>
  <si>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</si>
  <si>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</si>
  <si>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</si>
  <si>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</si>
  <si>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</si>
  <si>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</si>
  <si>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</si>
  <si>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</si>
  <si>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</si>
  <si>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</si>
  <si>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</si>
  <si>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</si>
  <si>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</si>
  <si>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</si>
  <si>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</si>
  <si>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</si>
  <si>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</si>
  <si>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</si>
  <si>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</si>
  <si>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</si>
  <si>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</si>
  <si>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</si>
  <si>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</si>
  <si>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</si>
  <si>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</si>
  <si>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</si>
  <si>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</si>
  <si>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</si>
  <si>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</si>
  <si>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</si>
  <si>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</si>
  <si>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</si>
  <si>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</si>
  <si>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</si>
  <si>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</si>
  <si>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</si>
  <si>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</si>
  <si>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</si>
  <si>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</si>
  <si>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</si>
  <si>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</si>
  <si>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</si>
  <si>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</si>
  <si>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</si>
  <si>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</si>
  <si>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</si>
  <si>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鈴蘭台駐車場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</si>
  <si>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</si>
  <si>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</si>
  <si>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</si>
  <si>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</si>
  <si>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</si>
  <si>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</si>
  <si>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</si>
  <si>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</si>
  <si>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</si>
  <si>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</si>
  <si>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</si>
  <si>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</si>
  <si>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</si>
  <si>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</si>
  <si>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</si>
  <si>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</si>
  <si>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建設費（約10億円）と比較すると、⑧設備投資見込額は他の市営の駐車場と比べ多くなっている。⑩企業債残高対料金収入比率は0であり、引き続き必要な設備更新に対する投資を計画的に行っていく。</t>
    <rPh sb="0" eb="3">
      <t>ケンセツヒ</t>
    </rPh>
    <rPh sb="4" eb="5">
      <t>ヤク</t>
    </rPh>
    <rPh sb="7" eb="9">
      <t>オクエン</t>
    </rPh>
    <rPh sb="11" eb="13">
      <t>ヒカク</t>
    </rPh>
    <rPh sb="18" eb="20">
      <t>セツビ</t>
    </rPh>
    <rPh sb="20" eb="22">
      <t>トウシ</t>
    </rPh>
    <rPh sb="22" eb="24">
      <t>ミコ</t>
    </rPh>
    <rPh sb="24" eb="25">
      <t>ガク</t>
    </rPh>
    <rPh sb="26" eb="27">
      <t>ホカ</t>
    </rPh>
    <rPh sb="28" eb="30">
      <t>シエイ</t>
    </rPh>
    <rPh sb="31" eb="34">
      <t>チュウシャジョウ</t>
    </rPh>
    <rPh sb="35" eb="36">
      <t>クラ</t>
    </rPh>
    <rPh sb="37" eb="38">
      <t>オオ</t>
    </rPh>
    <rPh sb="46" eb="48">
      <t>キギョウ</t>
    </rPh>
    <rPh sb="48" eb="49">
      <t>サイ</t>
    </rPh>
    <rPh sb="49" eb="51">
      <t>ザンダカ</t>
    </rPh>
    <rPh sb="51" eb="52">
      <t>タイ</t>
    </rPh>
    <rPh sb="52" eb="54">
      <t>リョウキン</t>
    </rPh>
    <rPh sb="54" eb="56">
      <t>シュウニュウ</t>
    </rPh>
    <rPh sb="56" eb="58">
      <t>ヒリツ</t>
    </rPh>
    <rPh sb="64" eb="65">
      <t>ヒ</t>
    </rPh>
    <rPh sb="66" eb="67">
      <t>ツヅ</t>
    </rPh>
    <rPh sb="68" eb="70">
      <t>ヒツヨウ</t>
    </rPh>
    <rPh sb="71" eb="73">
      <t>セツビ</t>
    </rPh>
    <rPh sb="73" eb="75">
      <t>コウシン</t>
    </rPh>
    <rPh sb="76" eb="77">
      <t>タイ</t>
    </rPh>
    <rPh sb="79" eb="81">
      <t>トウシ</t>
    </rPh>
    <rPh sb="82" eb="85">
      <t>ケイカクテキ</t>
    </rPh>
    <rPh sb="86" eb="87">
      <t>オコナ</t>
    </rPh>
    <phoneticPr fontId="5"/>
  </si>
  <si>
    <t>⑪稼働率は類似施設の平均と比較すると、高くなっている。これは、近隣の区民ホール利用者の駐車場利用が一定数存在するためと考えられる。</t>
    <rPh sb="1" eb="3">
      <t>カドウ</t>
    </rPh>
    <rPh sb="3" eb="4">
      <t>リツ</t>
    </rPh>
    <rPh sb="5" eb="7">
      <t>ルイジ</t>
    </rPh>
    <rPh sb="7" eb="9">
      <t>シセツ</t>
    </rPh>
    <rPh sb="10" eb="12">
      <t>ヘイキン</t>
    </rPh>
    <rPh sb="13" eb="15">
      <t>ヒカク</t>
    </rPh>
    <rPh sb="19" eb="20">
      <t>タカ</t>
    </rPh>
    <rPh sb="31" eb="33">
      <t>キンリン</t>
    </rPh>
    <rPh sb="34" eb="36">
      <t>クミン</t>
    </rPh>
    <rPh sb="39" eb="42">
      <t>リヨウシャ</t>
    </rPh>
    <rPh sb="43" eb="46">
      <t>チュウシャジョウ</t>
    </rPh>
    <rPh sb="46" eb="48">
      <t>リヨウ</t>
    </rPh>
    <rPh sb="49" eb="52">
      <t>イッテイスウ</t>
    </rPh>
    <rPh sb="52" eb="54">
      <t>ソンザイ</t>
    </rPh>
    <rPh sb="59" eb="60">
      <t>カンガ</t>
    </rPh>
    <phoneticPr fontId="5"/>
  </si>
  <si>
    <t>①収益的収支比率が100％を上回り黒字ではあるものの、経年比較において減少傾向にある。これは、近隣の北区役所が平成30年度中に移転したことによる需要減が影響していると思われる。④売上高GOP比率や⑤EBITDAは類似施設平均を下回っている。近隣の区民ホール以外に集客施設がないため大幅な需要増は厳しいが、令和元年度からは新たな取り組みとしてカーシェアリング事業の開始を予定している。</t>
    <rPh sb="1" eb="4">
      <t>シュウエキテキ</t>
    </rPh>
    <rPh sb="4" eb="6">
      <t>シュウシ</t>
    </rPh>
    <rPh sb="6" eb="8">
      <t>ヒリツ</t>
    </rPh>
    <rPh sb="14" eb="16">
      <t>ウワマワ</t>
    </rPh>
    <rPh sb="17" eb="19">
      <t>クロジ</t>
    </rPh>
    <rPh sb="27" eb="31">
      <t>ケイネンヒカク</t>
    </rPh>
    <rPh sb="35" eb="37">
      <t>ゲンショウ</t>
    </rPh>
    <rPh sb="37" eb="39">
      <t>ケイコウ</t>
    </rPh>
    <rPh sb="47" eb="49">
      <t>キンリン</t>
    </rPh>
    <rPh sb="50" eb="54">
      <t>キタクヤクショ</t>
    </rPh>
    <rPh sb="55" eb="57">
      <t>ヘイセイ</t>
    </rPh>
    <rPh sb="59" eb="61">
      <t>ネンド</t>
    </rPh>
    <rPh sb="61" eb="62">
      <t>チュウ</t>
    </rPh>
    <rPh sb="63" eb="65">
      <t>イテン</t>
    </rPh>
    <rPh sb="72" eb="75">
      <t>ジュヨウゲン</t>
    </rPh>
    <rPh sb="76" eb="78">
      <t>エイキョウ</t>
    </rPh>
    <rPh sb="83" eb="84">
      <t>オモ</t>
    </rPh>
    <rPh sb="89" eb="91">
      <t>ウリアゲ</t>
    </rPh>
    <rPh sb="91" eb="92">
      <t>ダカ</t>
    </rPh>
    <rPh sb="95" eb="97">
      <t>ヒリツ</t>
    </rPh>
    <rPh sb="106" eb="108">
      <t>ルイジ</t>
    </rPh>
    <rPh sb="108" eb="110">
      <t>シセツ</t>
    </rPh>
    <rPh sb="110" eb="112">
      <t>ヘイキン</t>
    </rPh>
    <rPh sb="113" eb="115">
      <t>シタマワ</t>
    </rPh>
    <rPh sb="120" eb="122">
      <t>キンリン</t>
    </rPh>
    <rPh sb="123" eb="125">
      <t>クミン</t>
    </rPh>
    <rPh sb="128" eb="130">
      <t>イガイ</t>
    </rPh>
    <rPh sb="131" eb="133">
      <t>シュウキャク</t>
    </rPh>
    <rPh sb="133" eb="135">
      <t>シセツ</t>
    </rPh>
    <rPh sb="140" eb="142">
      <t>オオハバ</t>
    </rPh>
    <rPh sb="143" eb="146">
      <t>ジュヨウゾウ</t>
    </rPh>
    <rPh sb="147" eb="148">
      <t>キビ</t>
    </rPh>
    <rPh sb="152" eb="154">
      <t>レイワ</t>
    </rPh>
    <rPh sb="154" eb="156">
      <t>ガンネン</t>
    </rPh>
    <rPh sb="156" eb="157">
      <t>ド</t>
    </rPh>
    <rPh sb="160" eb="161">
      <t>アラ</t>
    </rPh>
    <rPh sb="163" eb="164">
      <t>ト</t>
    </rPh>
    <rPh sb="165" eb="166">
      <t>ク</t>
    </rPh>
    <rPh sb="178" eb="180">
      <t>ジギョウ</t>
    </rPh>
    <rPh sb="181" eb="183">
      <t>カイシ</t>
    </rPh>
    <rPh sb="184" eb="186">
      <t>ヨテイ</t>
    </rPh>
    <phoneticPr fontId="5"/>
  </si>
  <si>
    <t>稼働率は依然として高い水準を維持しているものの、北区役所の移転による需要減に伴い、経営状況は悪化すると考えられる。新たな取り組みとしてカーシェアリング事業を開始するなど、引き続き、指定管理者と連携して、収益構造の改善に取り組んでいく。</t>
    <rPh sb="0" eb="2">
      <t>カドウ</t>
    </rPh>
    <rPh sb="2" eb="3">
      <t>リツ</t>
    </rPh>
    <rPh sb="4" eb="6">
      <t>イゼン</t>
    </rPh>
    <rPh sb="9" eb="10">
      <t>タカ</t>
    </rPh>
    <rPh sb="11" eb="13">
      <t>スイジュン</t>
    </rPh>
    <rPh sb="14" eb="16">
      <t>イジ</t>
    </rPh>
    <rPh sb="24" eb="28">
      <t>キタクヤクショ</t>
    </rPh>
    <rPh sb="29" eb="31">
      <t>イテン</t>
    </rPh>
    <rPh sb="34" eb="37">
      <t>ジュヨウゲン</t>
    </rPh>
    <rPh sb="38" eb="39">
      <t>トモナ</t>
    </rPh>
    <rPh sb="41" eb="43">
      <t>ケイエイ</t>
    </rPh>
    <rPh sb="43" eb="45">
      <t>ジョウキョウ</t>
    </rPh>
    <rPh sb="46" eb="48">
      <t>アッカ</t>
    </rPh>
    <rPh sb="51" eb="52">
      <t>カンガ</t>
    </rPh>
    <rPh sb="57" eb="58">
      <t>アラ</t>
    </rPh>
    <rPh sb="60" eb="61">
      <t>ト</t>
    </rPh>
    <rPh sb="62" eb="63">
      <t>ク</t>
    </rPh>
    <rPh sb="75" eb="77">
      <t>ジギョウ</t>
    </rPh>
    <rPh sb="78" eb="80">
      <t>カイシ</t>
    </rPh>
    <rPh sb="85" eb="86">
      <t>ヒ</t>
    </rPh>
    <rPh sb="87" eb="88">
      <t>ツヅ</t>
    </rPh>
    <rPh sb="90" eb="92">
      <t>シテイ</t>
    </rPh>
    <rPh sb="92" eb="95">
      <t>カンリシャ</t>
    </rPh>
    <rPh sb="96" eb="98">
      <t>レンケイ</t>
    </rPh>
    <rPh sb="101" eb="103">
      <t>シュウエキ</t>
    </rPh>
    <rPh sb="103" eb="105">
      <t>コウゾウ</t>
    </rPh>
    <rPh sb="106" eb="108">
      <t>カイゼン</t>
    </rPh>
    <rPh sb="109" eb="110">
      <t>ト</t>
    </rPh>
    <rPh sb="111" eb="112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</si>
</sst>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141.6</c:v>
                </c:pt>
                <c:pt idx="1">
                  <c:v>148.5</c:v>
                </c:pt>
                <c:pt idx="2">
                  <c:v>151.69999999999999</c:v>
                </c:pt>
                <c:pt idx="3">
                  <c:v>128</c:v>
                </c:pt>
                <c:pt idx="4">
                  <c:v>102.1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8-4411-9357-59AE3BE5A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133.5</c:v>
                </c:pt>
                <c:pt idx="2">
                  <c:v>136.30000000000001</c:v>
                </c:pt>
                <c:pt idx="3">
                  <c:v>130.9</c:v>
                </c:pt>
                <c:pt idx="4">
                  <c:v>155.30000000000001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8-4411-9357-59AE3BE5A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B-48C7-9CB9-3E283A75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141.9</c:v>
                </c:pt>
                <c:pt idx="1">
                  <c:v>181.6</c:v>
                </c:pt>
                <c:pt idx="2">
                  <c:v>148.9</c:v>
                </c:pt>
                <c:pt idx="3">
                  <c:v>135.30000000000001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B-48C7-9CB9-3E283A75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20B-4ABD-9E7B-3942E07A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B-4ABD-9E7B-3942E07A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8C8-46EA-AC0D-D041057B2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C8-46EA-AC0D-D041057B2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3-4692-B06E-1BE57C0FE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7.6</c:v>
                </c:pt>
                <c:pt idx="1">
                  <c:v>7.1</c:v>
                </c:pt>
                <c:pt idx="2">
                  <c:v>5.5</c:v>
                </c:pt>
                <c:pt idx="3">
                  <c:v>5.2</c:v>
                </c:pt>
                <c:pt idx="4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3-4692-B06E-1BE57C0FE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4-4EBD-A205-D266FF413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79</c:v>
                </c:pt>
                <c:pt idx="1">
                  <c:v>56</c:v>
                </c:pt>
                <c:pt idx="2">
                  <c:v>42</c:v>
                </c:pt>
                <c:pt idx="3">
                  <c:v>44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4-4EBD-A205-D266FF413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212.1</c:v>
                </c:pt>
                <c:pt idx="1">
                  <c:v>228.6</c:v>
                </c:pt>
                <c:pt idx="2">
                  <c:v>236.3</c:v>
                </c:pt>
                <c:pt idx="3">
                  <c:v>233</c:v>
                </c:pt>
                <c:pt idx="4">
                  <c:v>195.6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9-472F-A3B7-D25F51019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167.7</c:v>
                </c:pt>
                <c:pt idx="1">
                  <c:v>169.3</c:v>
                </c:pt>
                <c:pt idx="2">
                  <c:v>166.6</c:v>
                </c:pt>
                <c:pt idx="3">
                  <c:v>164.4</c:v>
                </c:pt>
                <c:pt idx="4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9-472F-A3B7-D25F51019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-80.7</c:v>
                </c:pt>
                <c:pt idx="1">
                  <c:v>-64.400000000000006</c:v>
                </c:pt>
                <c:pt idx="2">
                  <c:v>-58.8</c:v>
                </c:pt>
                <c:pt idx="3">
                  <c:v>-90</c:v>
                </c:pt>
                <c:pt idx="4">
                  <c:v>-179.7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9-4B7F-945C-3F2726053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11.2</c:v>
                </c:pt>
                <c:pt idx="1">
                  <c:v>8</c:v>
                </c:pt>
                <c:pt idx="2">
                  <c:v>13.7</c:v>
                </c:pt>
                <c:pt idx="3">
                  <c:v>7.5</c:v>
                </c:pt>
                <c:pt idx="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A9-4B7F-945C-3F2726053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16824</c:v>
                </c:pt>
                <c:pt idx="1">
                  <c:v>19316</c:v>
                </c:pt>
                <c:pt idx="2">
                  <c:v>20356</c:v>
                </c:pt>
                <c:pt idx="3">
                  <c:v>12553</c:v>
                </c:pt>
                <c:pt idx="4">
                  <c:v>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C-4179-BE56-7DC7F8127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19615</c:v>
                </c:pt>
                <c:pt idx="1">
                  <c:v>21116</c:v>
                </c:pt>
                <c:pt idx="2">
                  <c:v>20714</c:v>
                </c:pt>
                <c:pt idx="3">
                  <c:v>16622</c:v>
                </c:pt>
                <c:pt idx="4">
                  <c:v>15790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C-4179-BE56-7DC7F8127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62" zoomScaleNormal="100" zoomScaleSheetLayoutView="70" workbookViewId="0">
      <selection activeCell="ND66" sqref="ND66:NR82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兵庫県神戸市　鈴蘭台駐車場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3939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91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250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141.6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148.5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151.69999999999999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128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102.1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212.1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228.6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236.3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233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195.6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135.30000000000001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133.5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136.30000000000001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130.9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155.30000000000001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7.6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7.1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5.5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5.2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167.7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169.3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166.6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164.4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165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-80.7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-64.400000000000006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-58.8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-90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-179.7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16824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19316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20356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12553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1257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79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42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44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11.2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8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13.7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7.5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1.9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19615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21116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20714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16622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15790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144655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141.9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181.6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148.9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135.30000000000001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110.8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84s0b5+0TR7hCJV/YmJERCdCrBb7oa5pYIiAKZaR+f9VwqgeE+vRJP8C4wiyoVzHkySvLElKCrhqPgm3GrrA+A==" saltValue="kMq8YOXgrQKKWDNU10LFf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101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103</v>
      </c>
      <c r="BG5" s="59" t="s">
        <v>104</v>
      </c>
      <c r="BH5" s="59" t="s">
        <v>105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106</v>
      </c>
      <c r="BR5" s="59" t="s">
        <v>89</v>
      </c>
      <c r="BS5" s="59" t="s">
        <v>107</v>
      </c>
      <c r="BT5" s="59" t="s">
        <v>101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106</v>
      </c>
      <c r="CC5" s="59" t="s">
        <v>89</v>
      </c>
      <c r="CD5" s="59" t="s">
        <v>107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103</v>
      </c>
      <c r="CP5" s="59" t="s">
        <v>89</v>
      </c>
      <c r="CQ5" s="59" t="s">
        <v>107</v>
      </c>
      <c r="CR5" s="59" t="s">
        <v>108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105</v>
      </c>
      <c r="DC5" s="59" t="s">
        <v>101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109</v>
      </c>
      <c r="DM5" s="59" t="s">
        <v>100</v>
      </c>
      <c r="DN5" s="59" t="s">
        <v>91</v>
      </c>
      <c r="DO5" s="59" t="s">
        <v>110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2">
      <c r="A6" s="49" t="s">
        <v>111</v>
      </c>
      <c r="B6" s="60">
        <f>B8</f>
        <v>2018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兵庫県神戸市</v>
      </c>
      <c r="I6" s="60" t="str">
        <f t="shared" si="1"/>
        <v>鈴蘭台駐車場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24</v>
      </c>
      <c r="S6" s="62" t="str">
        <f t="shared" si="1"/>
        <v>公共施設</v>
      </c>
      <c r="T6" s="62" t="str">
        <f t="shared" si="1"/>
        <v>無</v>
      </c>
      <c r="U6" s="63">
        <f t="shared" si="1"/>
        <v>3939</v>
      </c>
      <c r="V6" s="63">
        <f t="shared" si="1"/>
        <v>91</v>
      </c>
      <c r="W6" s="63">
        <f t="shared" si="1"/>
        <v>250</v>
      </c>
      <c r="X6" s="62" t="str">
        <f t="shared" si="1"/>
        <v>代行制</v>
      </c>
      <c r="Y6" s="64">
        <f>IF(Y8="-",NA(),Y8)</f>
        <v>141.6</v>
      </c>
      <c r="Z6" s="64">
        <f t="shared" ref="Z6:AH6" si="2">IF(Z8="-",NA(),Z8)</f>
        <v>148.5</v>
      </c>
      <c r="AA6" s="64">
        <f t="shared" si="2"/>
        <v>151.69999999999999</v>
      </c>
      <c r="AB6" s="64">
        <f t="shared" si="2"/>
        <v>128</v>
      </c>
      <c r="AC6" s="64">
        <f t="shared" si="2"/>
        <v>102.1</v>
      </c>
      <c r="AD6" s="64">
        <f t="shared" si="2"/>
        <v>135.30000000000001</v>
      </c>
      <c r="AE6" s="64">
        <f t="shared" si="2"/>
        <v>133.5</v>
      </c>
      <c r="AF6" s="64">
        <f t="shared" si="2"/>
        <v>136.30000000000001</v>
      </c>
      <c r="AG6" s="64">
        <f t="shared" si="2"/>
        <v>130.9</v>
      </c>
      <c r="AH6" s="64">
        <f t="shared" si="2"/>
        <v>155.30000000000001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7.6</v>
      </c>
      <c r="AP6" s="64">
        <f t="shared" si="3"/>
        <v>7.1</v>
      </c>
      <c r="AQ6" s="64">
        <f t="shared" si="3"/>
        <v>5.5</v>
      </c>
      <c r="AR6" s="64">
        <f t="shared" si="3"/>
        <v>5.2</v>
      </c>
      <c r="AS6" s="64">
        <f t="shared" si="3"/>
        <v>3.9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79</v>
      </c>
      <c r="BA6" s="65">
        <f t="shared" si="4"/>
        <v>56</v>
      </c>
      <c r="BB6" s="65">
        <f t="shared" si="4"/>
        <v>42</v>
      </c>
      <c r="BC6" s="65">
        <f t="shared" si="4"/>
        <v>44</v>
      </c>
      <c r="BD6" s="65">
        <f t="shared" si="4"/>
        <v>45</v>
      </c>
      <c r="BE6" s="63" t="str">
        <f>IF(BE8="-","",IF(BE8="-","【-】","【"&amp;SUBSTITUTE(TEXT(BE8,"#,##0"),"-","△")&amp;"】"))</f>
        <v>【30】</v>
      </c>
      <c r="BF6" s="64">
        <f>IF(BF8="-",NA(),BF8)</f>
        <v>-80.7</v>
      </c>
      <c r="BG6" s="64">
        <f t="shared" ref="BG6:BO6" si="5">IF(BG8="-",NA(),BG8)</f>
        <v>-64.400000000000006</v>
      </c>
      <c r="BH6" s="64">
        <f t="shared" si="5"/>
        <v>-58.8</v>
      </c>
      <c r="BI6" s="64">
        <f t="shared" si="5"/>
        <v>-90</v>
      </c>
      <c r="BJ6" s="64">
        <f t="shared" si="5"/>
        <v>-179.7</v>
      </c>
      <c r="BK6" s="64">
        <f t="shared" si="5"/>
        <v>11.2</v>
      </c>
      <c r="BL6" s="64">
        <f t="shared" si="5"/>
        <v>8</v>
      </c>
      <c r="BM6" s="64">
        <f t="shared" si="5"/>
        <v>13.7</v>
      </c>
      <c r="BN6" s="64">
        <f t="shared" si="5"/>
        <v>7.5</v>
      </c>
      <c r="BO6" s="64">
        <f t="shared" si="5"/>
        <v>1.9</v>
      </c>
      <c r="BP6" s="61" t="str">
        <f>IF(BP8="-","",IF(BP8="-","【-】","【"&amp;SUBSTITUTE(TEXT(BP8,"#,##0.0"),"-","△")&amp;"】"))</f>
        <v>【26.3】</v>
      </c>
      <c r="BQ6" s="65">
        <f>IF(BQ8="-",NA(),BQ8)</f>
        <v>16824</v>
      </c>
      <c r="BR6" s="65">
        <f t="shared" ref="BR6:BZ6" si="6">IF(BR8="-",NA(),BR8)</f>
        <v>19316</v>
      </c>
      <c r="BS6" s="65">
        <f t="shared" si="6"/>
        <v>20356</v>
      </c>
      <c r="BT6" s="65">
        <f t="shared" si="6"/>
        <v>12553</v>
      </c>
      <c r="BU6" s="65">
        <f t="shared" si="6"/>
        <v>1257</v>
      </c>
      <c r="BV6" s="65">
        <f t="shared" si="6"/>
        <v>19615</v>
      </c>
      <c r="BW6" s="65">
        <f t="shared" si="6"/>
        <v>21116</v>
      </c>
      <c r="BX6" s="65">
        <f t="shared" si="6"/>
        <v>20714</v>
      </c>
      <c r="BY6" s="65">
        <f t="shared" si="6"/>
        <v>16622</v>
      </c>
      <c r="BZ6" s="65">
        <f t="shared" si="6"/>
        <v>15790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112</v>
      </c>
      <c r="CM6" s="63">
        <f t="shared" ref="CM6:CN6" si="7">CM8</f>
        <v>0</v>
      </c>
      <c r="CN6" s="63">
        <f t="shared" si="7"/>
        <v>144655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141.9</v>
      </c>
      <c r="DF6" s="64">
        <f t="shared" si="8"/>
        <v>181.6</v>
      </c>
      <c r="DG6" s="64">
        <f t="shared" si="8"/>
        <v>148.9</v>
      </c>
      <c r="DH6" s="64">
        <f t="shared" si="8"/>
        <v>135.30000000000001</v>
      </c>
      <c r="DI6" s="64">
        <f t="shared" si="8"/>
        <v>110.8</v>
      </c>
      <c r="DJ6" s="61" t="str">
        <f>IF(DJ8="-","",IF(DJ8="-","【-】","【"&amp;SUBSTITUTE(TEXT(DJ8,"#,##0.0"),"-","△")&amp;"】"))</f>
        <v>【103.6】</v>
      </c>
      <c r="DK6" s="64">
        <f>IF(DK8="-",NA(),DK8)</f>
        <v>212.1</v>
      </c>
      <c r="DL6" s="64">
        <f t="shared" ref="DL6:DT6" si="9">IF(DL8="-",NA(),DL8)</f>
        <v>228.6</v>
      </c>
      <c r="DM6" s="64">
        <f t="shared" si="9"/>
        <v>236.3</v>
      </c>
      <c r="DN6" s="64">
        <f t="shared" si="9"/>
        <v>233</v>
      </c>
      <c r="DO6" s="64">
        <f t="shared" si="9"/>
        <v>195.6</v>
      </c>
      <c r="DP6" s="64">
        <f t="shared" si="9"/>
        <v>167.7</v>
      </c>
      <c r="DQ6" s="64">
        <f t="shared" si="9"/>
        <v>169.3</v>
      </c>
      <c r="DR6" s="64">
        <f t="shared" si="9"/>
        <v>166.6</v>
      </c>
      <c r="DS6" s="64">
        <f t="shared" si="9"/>
        <v>164.4</v>
      </c>
      <c r="DT6" s="64">
        <f t="shared" si="9"/>
        <v>165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113</v>
      </c>
      <c r="B7" s="60">
        <f t="shared" ref="B7:X7" si="10">B8</f>
        <v>2018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兵庫県　神戸市</v>
      </c>
      <c r="I7" s="60" t="str">
        <f t="shared" si="10"/>
        <v>鈴蘭台駐車場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24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3939</v>
      </c>
      <c r="V7" s="63">
        <f t="shared" si="10"/>
        <v>91</v>
      </c>
      <c r="W7" s="63">
        <f t="shared" si="10"/>
        <v>250</v>
      </c>
      <c r="X7" s="62" t="str">
        <f t="shared" si="10"/>
        <v>代行制</v>
      </c>
      <c r="Y7" s="64">
        <f>Y8</f>
        <v>141.6</v>
      </c>
      <c r="Z7" s="64">
        <f t="shared" ref="Z7:AH7" si="11">Z8</f>
        <v>148.5</v>
      </c>
      <c r="AA7" s="64">
        <f t="shared" si="11"/>
        <v>151.69999999999999</v>
      </c>
      <c r="AB7" s="64">
        <f t="shared" si="11"/>
        <v>128</v>
      </c>
      <c r="AC7" s="64">
        <f t="shared" si="11"/>
        <v>102.1</v>
      </c>
      <c r="AD7" s="64">
        <f t="shared" si="11"/>
        <v>135.30000000000001</v>
      </c>
      <c r="AE7" s="64">
        <f t="shared" si="11"/>
        <v>133.5</v>
      </c>
      <c r="AF7" s="64">
        <f t="shared" si="11"/>
        <v>136.30000000000001</v>
      </c>
      <c r="AG7" s="64">
        <f t="shared" si="11"/>
        <v>130.9</v>
      </c>
      <c r="AH7" s="64">
        <f t="shared" si="11"/>
        <v>155.30000000000001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7.6</v>
      </c>
      <c r="AP7" s="64">
        <f t="shared" si="12"/>
        <v>7.1</v>
      </c>
      <c r="AQ7" s="64">
        <f t="shared" si="12"/>
        <v>5.5</v>
      </c>
      <c r="AR7" s="64">
        <f t="shared" si="12"/>
        <v>5.2</v>
      </c>
      <c r="AS7" s="64">
        <f t="shared" si="12"/>
        <v>3.9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79</v>
      </c>
      <c r="BA7" s="65">
        <f t="shared" si="13"/>
        <v>56</v>
      </c>
      <c r="BB7" s="65">
        <f t="shared" si="13"/>
        <v>42</v>
      </c>
      <c r="BC7" s="65">
        <f t="shared" si="13"/>
        <v>44</v>
      </c>
      <c r="BD7" s="65">
        <f t="shared" si="13"/>
        <v>45</v>
      </c>
      <c r="BE7" s="63"/>
      <c r="BF7" s="64">
        <f>BF8</f>
        <v>-80.7</v>
      </c>
      <c r="BG7" s="64">
        <f t="shared" ref="BG7:BO7" si="14">BG8</f>
        <v>-64.400000000000006</v>
      </c>
      <c r="BH7" s="64">
        <f t="shared" si="14"/>
        <v>-58.8</v>
      </c>
      <c r="BI7" s="64">
        <f t="shared" si="14"/>
        <v>-90</v>
      </c>
      <c r="BJ7" s="64">
        <f t="shared" si="14"/>
        <v>-179.7</v>
      </c>
      <c r="BK7" s="64">
        <f t="shared" si="14"/>
        <v>11.2</v>
      </c>
      <c r="BL7" s="64">
        <f t="shared" si="14"/>
        <v>8</v>
      </c>
      <c r="BM7" s="64">
        <f t="shared" si="14"/>
        <v>13.7</v>
      </c>
      <c r="BN7" s="64">
        <f t="shared" si="14"/>
        <v>7.5</v>
      </c>
      <c r="BO7" s="64">
        <f t="shared" si="14"/>
        <v>1.9</v>
      </c>
      <c r="BP7" s="61"/>
      <c r="BQ7" s="65">
        <f>BQ8</f>
        <v>16824</v>
      </c>
      <c r="BR7" s="65">
        <f t="shared" ref="BR7:BZ7" si="15">BR8</f>
        <v>19316</v>
      </c>
      <c r="BS7" s="65">
        <f t="shared" si="15"/>
        <v>20356</v>
      </c>
      <c r="BT7" s="65">
        <f t="shared" si="15"/>
        <v>12553</v>
      </c>
      <c r="BU7" s="65">
        <f t="shared" si="15"/>
        <v>1257</v>
      </c>
      <c r="BV7" s="65">
        <f t="shared" si="15"/>
        <v>19615</v>
      </c>
      <c r="BW7" s="65">
        <f t="shared" si="15"/>
        <v>21116</v>
      </c>
      <c r="BX7" s="65">
        <f t="shared" si="15"/>
        <v>20714</v>
      </c>
      <c r="BY7" s="65">
        <f t="shared" si="15"/>
        <v>16622</v>
      </c>
      <c r="BZ7" s="65">
        <f t="shared" si="15"/>
        <v>15790</v>
      </c>
      <c r="CA7" s="63"/>
      <c r="CB7" s="64" t="s">
        <v>114</v>
      </c>
      <c r="CC7" s="64" t="s">
        <v>114</v>
      </c>
      <c r="CD7" s="64" t="s">
        <v>114</v>
      </c>
      <c r="CE7" s="64" t="s">
        <v>114</v>
      </c>
      <c r="CF7" s="64" t="s">
        <v>114</v>
      </c>
      <c r="CG7" s="64" t="s">
        <v>114</v>
      </c>
      <c r="CH7" s="64" t="s">
        <v>114</v>
      </c>
      <c r="CI7" s="64" t="s">
        <v>114</v>
      </c>
      <c r="CJ7" s="64" t="s">
        <v>114</v>
      </c>
      <c r="CK7" s="64" t="s">
        <v>112</v>
      </c>
      <c r="CL7" s="61"/>
      <c r="CM7" s="63">
        <f>CM8</f>
        <v>0</v>
      </c>
      <c r="CN7" s="63">
        <f>CN8</f>
        <v>144655</v>
      </c>
      <c r="CO7" s="64" t="s">
        <v>114</v>
      </c>
      <c r="CP7" s="64" t="s">
        <v>114</v>
      </c>
      <c r="CQ7" s="64" t="s">
        <v>114</v>
      </c>
      <c r="CR7" s="64" t="s">
        <v>114</v>
      </c>
      <c r="CS7" s="64" t="s">
        <v>114</v>
      </c>
      <c r="CT7" s="64" t="s">
        <v>114</v>
      </c>
      <c r="CU7" s="64" t="s">
        <v>114</v>
      </c>
      <c r="CV7" s="64" t="s">
        <v>114</v>
      </c>
      <c r="CW7" s="64" t="s">
        <v>114</v>
      </c>
      <c r="CX7" s="64" t="s">
        <v>112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141.9</v>
      </c>
      <c r="DF7" s="64">
        <f t="shared" si="16"/>
        <v>181.6</v>
      </c>
      <c r="DG7" s="64">
        <f t="shared" si="16"/>
        <v>148.9</v>
      </c>
      <c r="DH7" s="64">
        <f t="shared" si="16"/>
        <v>135.30000000000001</v>
      </c>
      <c r="DI7" s="64">
        <f t="shared" si="16"/>
        <v>110.8</v>
      </c>
      <c r="DJ7" s="61"/>
      <c r="DK7" s="64">
        <f>DK8</f>
        <v>212.1</v>
      </c>
      <c r="DL7" s="64">
        <f t="shared" ref="DL7:DT7" si="17">DL8</f>
        <v>228.6</v>
      </c>
      <c r="DM7" s="64">
        <f t="shared" si="17"/>
        <v>236.3</v>
      </c>
      <c r="DN7" s="64">
        <f t="shared" si="17"/>
        <v>233</v>
      </c>
      <c r="DO7" s="64">
        <f t="shared" si="17"/>
        <v>195.6</v>
      </c>
      <c r="DP7" s="64">
        <f t="shared" si="17"/>
        <v>167.7</v>
      </c>
      <c r="DQ7" s="64">
        <f t="shared" si="17"/>
        <v>169.3</v>
      </c>
      <c r="DR7" s="64">
        <f t="shared" si="17"/>
        <v>166.6</v>
      </c>
      <c r="DS7" s="64">
        <f t="shared" si="17"/>
        <v>164.4</v>
      </c>
      <c r="DT7" s="64">
        <f t="shared" si="17"/>
        <v>165</v>
      </c>
      <c r="DU7" s="61"/>
    </row>
    <row r="8" spans="1:125" s="66" customFormat="1" x14ac:dyDescent="0.2">
      <c r="A8" s="49"/>
      <c r="B8" s="67">
        <v>2018</v>
      </c>
      <c r="C8" s="67">
        <v>281000</v>
      </c>
      <c r="D8" s="67">
        <v>47</v>
      </c>
      <c r="E8" s="67">
        <v>14</v>
      </c>
      <c r="F8" s="67">
        <v>0</v>
      </c>
      <c r="G8" s="67">
        <v>8</v>
      </c>
      <c r="H8" s="67" t="s">
        <v>115</v>
      </c>
      <c r="I8" s="67" t="s">
        <v>116</v>
      </c>
      <c r="J8" s="67" t="s">
        <v>117</v>
      </c>
      <c r="K8" s="67" t="s">
        <v>118</v>
      </c>
      <c r="L8" s="67" t="s">
        <v>119</v>
      </c>
      <c r="M8" s="67" t="s">
        <v>120</v>
      </c>
      <c r="N8" s="67" t="s">
        <v>121</v>
      </c>
      <c r="O8" s="68" t="s">
        <v>122</v>
      </c>
      <c r="P8" s="69" t="s">
        <v>123</v>
      </c>
      <c r="Q8" s="69" t="s">
        <v>124</v>
      </c>
      <c r="R8" s="70">
        <v>24</v>
      </c>
      <c r="S8" s="69" t="s">
        <v>125</v>
      </c>
      <c r="T8" s="69" t="s">
        <v>126</v>
      </c>
      <c r="U8" s="70">
        <v>3939</v>
      </c>
      <c r="V8" s="70">
        <v>91</v>
      </c>
      <c r="W8" s="70">
        <v>250</v>
      </c>
      <c r="X8" s="69" t="s">
        <v>127</v>
      </c>
      <c r="Y8" s="71">
        <v>141.6</v>
      </c>
      <c r="Z8" s="71">
        <v>148.5</v>
      </c>
      <c r="AA8" s="71">
        <v>151.69999999999999</v>
      </c>
      <c r="AB8" s="71">
        <v>128</v>
      </c>
      <c r="AC8" s="71">
        <v>102.1</v>
      </c>
      <c r="AD8" s="71">
        <v>135.30000000000001</v>
      </c>
      <c r="AE8" s="71">
        <v>133.5</v>
      </c>
      <c r="AF8" s="71">
        <v>136.30000000000001</v>
      </c>
      <c r="AG8" s="71">
        <v>130.9</v>
      </c>
      <c r="AH8" s="71">
        <v>155.30000000000001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7.6</v>
      </c>
      <c r="AP8" s="71">
        <v>7.1</v>
      </c>
      <c r="AQ8" s="71">
        <v>5.5</v>
      </c>
      <c r="AR8" s="71">
        <v>5.2</v>
      </c>
      <c r="AS8" s="71">
        <v>3.9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79</v>
      </c>
      <c r="BA8" s="72">
        <v>56</v>
      </c>
      <c r="BB8" s="72">
        <v>42</v>
      </c>
      <c r="BC8" s="72">
        <v>44</v>
      </c>
      <c r="BD8" s="72">
        <v>45</v>
      </c>
      <c r="BE8" s="72">
        <v>30</v>
      </c>
      <c r="BF8" s="71">
        <v>-80.7</v>
      </c>
      <c r="BG8" s="71">
        <v>-64.400000000000006</v>
      </c>
      <c r="BH8" s="71">
        <v>-58.8</v>
      </c>
      <c r="BI8" s="71">
        <v>-90</v>
      </c>
      <c r="BJ8" s="71">
        <v>-179.7</v>
      </c>
      <c r="BK8" s="71">
        <v>11.2</v>
      </c>
      <c r="BL8" s="71">
        <v>8</v>
      </c>
      <c r="BM8" s="71">
        <v>13.7</v>
      </c>
      <c r="BN8" s="71">
        <v>7.5</v>
      </c>
      <c r="BO8" s="71">
        <v>1.9</v>
      </c>
      <c r="BP8" s="68">
        <v>26.3</v>
      </c>
      <c r="BQ8" s="72">
        <v>16824</v>
      </c>
      <c r="BR8" s="72">
        <v>19316</v>
      </c>
      <c r="BS8" s="72">
        <v>20356</v>
      </c>
      <c r="BT8" s="73">
        <v>12553</v>
      </c>
      <c r="BU8" s="73">
        <v>1257</v>
      </c>
      <c r="BV8" s="72">
        <v>19615</v>
      </c>
      <c r="BW8" s="72">
        <v>21116</v>
      </c>
      <c r="BX8" s="72">
        <v>20714</v>
      </c>
      <c r="BY8" s="72">
        <v>16622</v>
      </c>
      <c r="BZ8" s="72">
        <v>15790</v>
      </c>
      <c r="CA8" s="70">
        <v>16102</v>
      </c>
      <c r="CB8" s="71" t="s">
        <v>119</v>
      </c>
      <c r="CC8" s="71" t="s">
        <v>119</v>
      </c>
      <c r="CD8" s="71" t="s">
        <v>119</v>
      </c>
      <c r="CE8" s="71" t="s">
        <v>119</v>
      </c>
      <c r="CF8" s="71" t="s">
        <v>119</v>
      </c>
      <c r="CG8" s="71" t="s">
        <v>119</v>
      </c>
      <c r="CH8" s="71" t="s">
        <v>119</v>
      </c>
      <c r="CI8" s="71" t="s">
        <v>119</v>
      </c>
      <c r="CJ8" s="71" t="s">
        <v>119</v>
      </c>
      <c r="CK8" s="71" t="s">
        <v>119</v>
      </c>
      <c r="CL8" s="68" t="s">
        <v>119</v>
      </c>
      <c r="CM8" s="70">
        <v>0</v>
      </c>
      <c r="CN8" s="70">
        <v>144655</v>
      </c>
      <c r="CO8" s="71" t="s">
        <v>119</v>
      </c>
      <c r="CP8" s="71" t="s">
        <v>119</v>
      </c>
      <c r="CQ8" s="71" t="s">
        <v>119</v>
      </c>
      <c r="CR8" s="71" t="s">
        <v>119</v>
      </c>
      <c r="CS8" s="71" t="s">
        <v>119</v>
      </c>
      <c r="CT8" s="71" t="s">
        <v>119</v>
      </c>
      <c r="CU8" s="71" t="s">
        <v>119</v>
      </c>
      <c r="CV8" s="71" t="s">
        <v>119</v>
      </c>
      <c r="CW8" s="71" t="s">
        <v>119</v>
      </c>
      <c r="CX8" s="71" t="s">
        <v>119</v>
      </c>
      <c r="CY8" s="68" t="s">
        <v>119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141.9</v>
      </c>
      <c r="DF8" s="71">
        <v>181.6</v>
      </c>
      <c r="DG8" s="71">
        <v>148.9</v>
      </c>
      <c r="DH8" s="71">
        <v>135.30000000000001</v>
      </c>
      <c r="DI8" s="71">
        <v>110.8</v>
      </c>
      <c r="DJ8" s="68">
        <v>103.6</v>
      </c>
      <c r="DK8" s="71">
        <v>212.1</v>
      </c>
      <c r="DL8" s="71">
        <v>228.6</v>
      </c>
      <c r="DM8" s="71">
        <v>236.3</v>
      </c>
      <c r="DN8" s="71">
        <v>233</v>
      </c>
      <c r="DO8" s="71">
        <v>195.6</v>
      </c>
      <c r="DP8" s="71">
        <v>167.7</v>
      </c>
      <c r="DQ8" s="71">
        <v>169.3</v>
      </c>
      <c r="DR8" s="71">
        <v>166.6</v>
      </c>
      <c r="DS8" s="71">
        <v>164.4</v>
      </c>
      <c r="DT8" s="71">
        <v>165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128</v>
      </c>
      <c r="C10" s="78" t="s">
        <v>129</v>
      </c>
      <c r="D10" s="78" t="s">
        <v>130</v>
      </c>
      <c r="E10" s="78" t="s">
        <v>131</v>
      </c>
      <c r="F10" s="78" t="s">
        <v>132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OTA</cp:lastModifiedBy>
  <cp:lastPrinted>2020-01-31T01:22:36Z</cp:lastPrinted>
  <dcterms:created xsi:type="dcterms:W3CDTF">2019-12-05T07:25:58Z</dcterms:created>
  <dcterms:modified xsi:type="dcterms:W3CDTF">2020-01-31T01:22:39Z</dcterms:modified>
  <cp:category/>
</cp:coreProperties>
</file>