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組織\平成31年度\11_建設局\06_道路部\02_計画課\02_計画係（自転車）\01_駐車場\02_平成31年度\08_照会関係回答\国\R2.1.18 経営比較分析表\"/>
    </mc:Choice>
  </mc:AlternateContent>
  <workbookProtection workbookAlgorithmName="SHA-512" workbookHashValue="5mfcnP3Ye5a03MNQ2oKfGbNH2Qz4EEWAWARe6GsbBRBQeT2mVnCXtrGZjyMMFx3jem8VCUpAs8Ci+Ed7wssXXw==" workbookSaltValue="DQwS43bnykhbZRjpoHIfa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CS30" i="4"/>
  <c r="MA51" i="4"/>
  <c r="C11" i="5"/>
  <c r="D11" i="5"/>
  <c r="E11" i="5"/>
  <c r="B11" i="5"/>
  <c r="BK76" i="4" l="1"/>
  <c r="LH51" i="4"/>
  <c r="LT76" i="4"/>
  <c r="GQ51" i="4"/>
  <c r="LH30" i="4"/>
  <c r="GQ30" i="4"/>
  <c r="IE76" i="4"/>
  <c r="BZ51" i="4"/>
  <c r="BZ30" i="4"/>
  <c r="HP76" i="4"/>
  <c r="FX30" i="4"/>
  <c r="BG30" i="4"/>
  <c r="LE76" i="4"/>
  <c r="KO30" i="4"/>
  <c r="AV76" i="4"/>
  <c r="KO51" i="4"/>
  <c r="FX51" i="4"/>
  <c r="BG51" i="4"/>
  <c r="HA76" i="4"/>
  <c r="AN51" i="4"/>
  <c r="FE30" i="4"/>
  <c r="JV51" i="4"/>
  <c r="JV30" i="4"/>
  <c r="AN30" i="4"/>
  <c r="AG76" i="4"/>
  <c r="KP76" i="4"/>
  <c r="FE51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<sst xmlns="http://schemas.openxmlformats.org/spreadsheetml/2006/main" count="278" uniqueCount="128">
  <si>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</si>
  <si>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</si>
  <si>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</si>
  <si>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</si>
  <si>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</si>
  <si>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</si>
  <si>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</si>
  <si>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</si>
  <si>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</si>
  <si>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</si>
  <si>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</si>
  <si>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</si>
  <si>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</si>
  <si>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</si>
  <si>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</si>
  <si>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</si>
  <si>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</si>
  <si>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</si>
  <si>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</si>
  <si>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</si>
  <si>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</si>
  <si>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</si>
  <si>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</si>
  <si>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</si>
  <si>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</si>
  <si>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</si>
  <si>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</si>
  <si>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</si>
  <si>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</si>
  <si>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</si>
  <si>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</si>
  <si>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</si>
  <si>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</si>
  <si>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</si>
  <si>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</si>
  <si>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</si>
  <si>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</si>
  <si>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</si>
  <si>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</si>
  <si>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</si>
  <si>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</si>
  <si>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</si>
  <si>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</si>
  <si>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</si>
  <si>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</si>
  <si>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</si>
  <si>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</si>
  <si>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</si>
  <si>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</si>
  <si>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</si>
  <si>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</si>
  <si>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</si>
  <si>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</si>
  <si>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</si>
  <si>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</si>
  <si>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</si>
  <si>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</si>
  <si>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</si>
  <si>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</si>
  <si>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</si>
  <si>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</si>
  <si>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</si>
  <si>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</si>
  <si>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</si>
  <si>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</si>
  <si>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</si>
  <si>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</si>
  <si>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</si>
  <si>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</si>
  <si>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</si>
  <si>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</si>
  <si>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</si>
  <si>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</si>
  <si>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</si>
  <si>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</si>
  <si>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</si>
  <si>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</si>
  <si>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</si>
  <si>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</si>
  <si>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</si>
  <si>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</si>
  <si>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</si>
  <si>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</si>
  <si>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</si>
  <si>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</si>
  <si>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</si>
  <si>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</si>
  <si>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</si>
  <si>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</si>
  <si>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</si>
  <si>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</si>
  <si>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</si>
  <si>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</si>
  <si>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</si>
  <si>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</si>
  <si>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</si>
  <si>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</si>
  <si>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</si>
  <si>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</si>
  <si>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</si>
  <si>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</si>
  <si>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</si>
  <si>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</si>
  <si>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</si>
  <si>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</si>
  <si>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</si>
  <si>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</si>
  <si>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舞子駅前駐車場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</si>
  <si>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</si>
  <si>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</si>
  <si>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</si>
  <si>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</si>
  <si>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</si>
  <si>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</si>
  <si>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</si>
  <si>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</si>
  <si>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</si>
  <si>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</si>
  <si>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</si>
  <si>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</si>
  <si>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</si>
  <si>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</si>
  <si>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</si>
  <si>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</si>
  <si>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平成30年度は類似施設の平均を下回ってはいるものの、100％を超え黒字に転じた。また、④売上高GOP比率、⑤EBITDAについて、類似施設の平均を下回っている。コスト削減等により更なる収益構造の改善に努めていきたい。</t>
    <rPh sb="1" eb="4">
      <t>シュウエキテキ</t>
    </rPh>
    <rPh sb="4" eb="6">
      <t>シュウシ</t>
    </rPh>
    <rPh sb="6" eb="8">
      <t>ヒリツ</t>
    </rPh>
    <rPh sb="13" eb="15">
      <t>ヘイセイ</t>
    </rPh>
    <rPh sb="17" eb="19">
      <t>ネンド</t>
    </rPh>
    <rPh sb="20" eb="22">
      <t>ルイジ</t>
    </rPh>
    <rPh sb="22" eb="24">
      <t>シセツ</t>
    </rPh>
    <rPh sb="25" eb="27">
      <t>ヘイキン</t>
    </rPh>
    <rPh sb="28" eb="30">
      <t>シタマワ</t>
    </rPh>
    <rPh sb="44" eb="45">
      <t>コ</t>
    </rPh>
    <rPh sb="46" eb="48">
      <t>クロジ</t>
    </rPh>
    <rPh sb="49" eb="50">
      <t>テン</t>
    </rPh>
    <rPh sb="57" eb="60">
      <t>ウリアゲダカ</t>
    </rPh>
    <rPh sb="63" eb="65">
      <t>ヒリツ</t>
    </rPh>
    <rPh sb="78" eb="80">
      <t>ルイジ</t>
    </rPh>
    <rPh sb="80" eb="82">
      <t>シセツ</t>
    </rPh>
    <rPh sb="83" eb="85">
      <t>ヘイキン</t>
    </rPh>
    <rPh sb="86" eb="88">
      <t>シタマワ</t>
    </rPh>
    <rPh sb="96" eb="98">
      <t>サクゲン</t>
    </rPh>
    <rPh sb="98" eb="99">
      <t>トウ</t>
    </rPh>
    <rPh sb="102" eb="103">
      <t>サラ</t>
    </rPh>
    <rPh sb="105" eb="107">
      <t>シュウエキ</t>
    </rPh>
    <rPh sb="107" eb="109">
      <t>コウゾウ</t>
    </rPh>
    <rPh sb="110" eb="112">
      <t>カイゼン</t>
    </rPh>
    <rPh sb="113" eb="114">
      <t>ツト</t>
    </rPh>
    <phoneticPr fontId="5"/>
  </si>
  <si>
    <t>⑧設備投資見込額は高い。⑩企業債残高対料金収入比率は、平成29年度から０となっている。引き続き必要な設備更新に対する投資を計画的に行っていく。</t>
    <rPh sb="1" eb="3">
      <t>セツビ</t>
    </rPh>
    <rPh sb="3" eb="5">
      <t>トウシ</t>
    </rPh>
    <rPh sb="5" eb="8">
      <t>ミコミガク</t>
    </rPh>
    <rPh sb="9" eb="10">
      <t>タカ</t>
    </rPh>
    <rPh sb="13" eb="15">
      <t>キギョウ</t>
    </rPh>
    <rPh sb="15" eb="16">
      <t>サイ</t>
    </rPh>
    <rPh sb="16" eb="18">
      <t>ザンダカ</t>
    </rPh>
    <rPh sb="18" eb="19">
      <t>タイ</t>
    </rPh>
    <rPh sb="19" eb="21">
      <t>リョウキン</t>
    </rPh>
    <rPh sb="21" eb="23">
      <t>シュウニュウ</t>
    </rPh>
    <rPh sb="23" eb="25">
      <t>ヒリツ</t>
    </rPh>
    <rPh sb="27" eb="29">
      <t>ヘイセイ</t>
    </rPh>
    <rPh sb="31" eb="33">
      <t>ネンド</t>
    </rPh>
    <rPh sb="43" eb="44">
      <t>ヒ</t>
    </rPh>
    <rPh sb="45" eb="46">
      <t>ツヅ</t>
    </rPh>
    <rPh sb="47" eb="49">
      <t>ヒツヨウ</t>
    </rPh>
    <rPh sb="50" eb="54">
      <t>セツビコウシン</t>
    </rPh>
    <rPh sb="55" eb="56">
      <t>タイ</t>
    </rPh>
    <rPh sb="58" eb="60">
      <t>トウシ</t>
    </rPh>
    <rPh sb="61" eb="64">
      <t>ケイカクテキ</t>
    </rPh>
    <rPh sb="65" eb="66">
      <t>オコナ</t>
    </rPh>
    <phoneticPr fontId="5"/>
  </si>
  <si>
    <t>⑪稼働率は類似施設平均を上回っており、増加傾向にある。隣接商業施設への買い物目的での利用が多く、比較的短時間での利用が多いためと考えられる。一方、通勤目的の定期量も多く、収益構造悪化の要因になっていると考えられる。</t>
    <rPh sb="1" eb="3">
      <t>カドウ</t>
    </rPh>
    <rPh sb="3" eb="4">
      <t>リツ</t>
    </rPh>
    <rPh sb="5" eb="7">
      <t>ルイジ</t>
    </rPh>
    <rPh sb="7" eb="9">
      <t>シセツ</t>
    </rPh>
    <rPh sb="9" eb="11">
      <t>ヘイキン</t>
    </rPh>
    <rPh sb="12" eb="14">
      <t>ウワマワ</t>
    </rPh>
    <rPh sb="19" eb="21">
      <t>ゾウカ</t>
    </rPh>
    <rPh sb="21" eb="23">
      <t>ケイコウ</t>
    </rPh>
    <rPh sb="27" eb="29">
      <t>リンセツ</t>
    </rPh>
    <rPh sb="29" eb="31">
      <t>ショウギョウ</t>
    </rPh>
    <rPh sb="31" eb="33">
      <t>シセツ</t>
    </rPh>
    <rPh sb="35" eb="36">
      <t>カ</t>
    </rPh>
    <rPh sb="37" eb="38">
      <t>モノ</t>
    </rPh>
    <rPh sb="38" eb="40">
      <t>モクテキ</t>
    </rPh>
    <rPh sb="42" eb="44">
      <t>リヨウ</t>
    </rPh>
    <rPh sb="45" eb="46">
      <t>オオ</t>
    </rPh>
    <rPh sb="48" eb="51">
      <t>ヒカクテキ</t>
    </rPh>
    <rPh sb="51" eb="54">
      <t>タンジカン</t>
    </rPh>
    <rPh sb="56" eb="58">
      <t>リヨウ</t>
    </rPh>
    <rPh sb="59" eb="60">
      <t>オオ</t>
    </rPh>
    <rPh sb="64" eb="65">
      <t>カンガ</t>
    </rPh>
    <rPh sb="70" eb="72">
      <t>イッポウ</t>
    </rPh>
    <rPh sb="73" eb="75">
      <t>ツウキン</t>
    </rPh>
    <rPh sb="75" eb="77">
      <t>モクテキ</t>
    </rPh>
    <rPh sb="78" eb="80">
      <t>テイキ</t>
    </rPh>
    <rPh sb="80" eb="81">
      <t>リョウ</t>
    </rPh>
    <rPh sb="82" eb="83">
      <t>オオ</t>
    </rPh>
    <rPh sb="85" eb="87">
      <t>シュウエキ</t>
    </rPh>
    <rPh sb="87" eb="89">
      <t>コウゾウ</t>
    </rPh>
    <rPh sb="89" eb="91">
      <t>アッカ</t>
    </rPh>
    <rPh sb="92" eb="94">
      <t>ヨウイン</t>
    </rPh>
    <rPh sb="101" eb="102">
      <t>カンガ</t>
    </rPh>
    <phoneticPr fontId="5"/>
  </si>
  <si>
    <t>稼働率は高く、平成30年度に黒字へ転じている。引き続き指定管理者と連携の上、周辺商業施設に対する営業活動強化やコスト削減等により、経営状況の改善に努めていく。</t>
    <rPh sb="0" eb="2">
      <t>カドウ</t>
    </rPh>
    <rPh sb="2" eb="3">
      <t>リツ</t>
    </rPh>
    <rPh sb="4" eb="5">
      <t>タカ</t>
    </rPh>
    <rPh sb="7" eb="9">
      <t>ヘイセイ</t>
    </rPh>
    <rPh sb="11" eb="13">
      <t>ネンド</t>
    </rPh>
    <rPh sb="14" eb="16">
      <t>クロジ</t>
    </rPh>
    <rPh sb="17" eb="18">
      <t>テン</t>
    </rPh>
    <rPh sb="23" eb="27">
      <t>ヒキツヅキシ</t>
    </rPh>
    <rPh sb="27" eb="32">
      <t>テイカンリシャ</t>
    </rPh>
    <rPh sb="33" eb="35">
      <t>レンケイ</t>
    </rPh>
    <rPh sb="36" eb="37">
      <t>ウエ</t>
    </rPh>
    <rPh sb="38" eb="40">
      <t>シュウヘン</t>
    </rPh>
    <rPh sb="40" eb="42">
      <t>ショウギョウ</t>
    </rPh>
    <rPh sb="42" eb="44">
      <t>シセツ</t>
    </rPh>
    <rPh sb="45" eb="46">
      <t>タイ</t>
    </rPh>
    <rPh sb="48" eb="50">
      <t>エイギョウ</t>
    </rPh>
    <rPh sb="50" eb="52">
      <t>カツドウ</t>
    </rPh>
    <rPh sb="52" eb="54">
      <t>キョウカ</t>
    </rPh>
    <rPh sb="58" eb="60">
      <t>サクゲン</t>
    </rPh>
    <rPh sb="60" eb="61">
      <t>トウ</t>
    </rPh>
    <rPh sb="65" eb="67">
      <t>ケイエイ</t>
    </rPh>
    <rPh sb="67" eb="69">
      <t>ジョウキョウ</t>
    </rPh>
    <rPh sb="70" eb="72">
      <t>カイゼン</t>
    </rPh>
    <rPh sb="73" eb="74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</si>
</sst>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71.7</c:v>
                </c:pt>
                <c:pt idx="2">
                  <c:v>66.099999999999994</c:v>
                </c:pt>
                <c:pt idx="3">
                  <c:v>68.3</c:v>
                </c:pt>
                <c:pt idx="4">
                  <c:v>102.1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A-4E5C-A2A5-1C7751CD2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172.3</c:v>
                </c:pt>
                <c:pt idx="1">
                  <c:v>218.5</c:v>
                </c:pt>
                <c:pt idx="2">
                  <c:v>151.19999999999999</c:v>
                </c:pt>
                <c:pt idx="3">
                  <c:v>212.4</c:v>
                </c:pt>
                <c:pt idx="4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1A-4E5C-A2A5-1C7751CD2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202.2</c:v>
                </c:pt>
                <c:pt idx="1">
                  <c:v>136.9</c:v>
                </c:pt>
                <c:pt idx="2">
                  <c:v>75.2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5-4415-A748-B481C2B45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254</c:v>
                </c:pt>
                <c:pt idx="1">
                  <c:v>280</c:v>
                </c:pt>
                <c:pt idx="2">
                  <c:v>239.6</c:v>
                </c:pt>
                <c:pt idx="3">
                  <c:v>224.1</c:v>
                </c:pt>
                <c:pt idx="4">
                  <c:v>155.19999999999999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5-4415-A748-B481C2B45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6AF-4407-B876-9A041ECA1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F-4407-B876-9A041ECA1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659-42B8-8681-DDC0AB65E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9-42B8-8681-DDC0AB65E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A-4D67-A2DC-F116A8B17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5.7</c:v>
                </c:pt>
                <c:pt idx="1">
                  <c:v>4.7</c:v>
                </c:pt>
                <c:pt idx="2">
                  <c:v>4</c:v>
                </c:pt>
                <c:pt idx="3">
                  <c:v>2.4</c:v>
                </c:pt>
                <c:pt idx="4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A-4D67-A2DC-F116A8B17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9-432C-A98B-6691EC957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46</c:v>
                </c:pt>
                <c:pt idx="2">
                  <c:v>39</c:v>
                </c:pt>
                <c:pt idx="3">
                  <c:v>25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9-432C-A98B-6691EC957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175</c:v>
                </c:pt>
                <c:pt idx="1">
                  <c:v>188.4</c:v>
                </c:pt>
                <c:pt idx="2">
                  <c:v>195.3</c:v>
                </c:pt>
                <c:pt idx="3">
                  <c:v>208.7</c:v>
                </c:pt>
                <c:pt idx="4">
                  <c:v>228.1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F-4C99-84F7-9FB765091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136.69999999999999</c:v>
                </c:pt>
                <c:pt idx="1">
                  <c:v>138.9</c:v>
                </c:pt>
                <c:pt idx="2">
                  <c:v>139.69999999999999</c:v>
                </c:pt>
                <c:pt idx="3">
                  <c:v>139.30000000000001</c:v>
                </c:pt>
                <c:pt idx="4">
                  <c:v>136.30000000000001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F-4C99-84F7-9FB765091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-52.4</c:v>
                </c:pt>
                <c:pt idx="1">
                  <c:v>-57</c:v>
                </c:pt>
                <c:pt idx="2">
                  <c:v>-84.3</c:v>
                </c:pt>
                <c:pt idx="3">
                  <c:v>-56.9</c:v>
                </c:pt>
                <c:pt idx="4">
                  <c:v>-58.7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F-42E7-9AD2-2DCEACC0D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33.200000000000003</c:v>
                </c:pt>
                <c:pt idx="2">
                  <c:v>29.6</c:v>
                </c:pt>
                <c:pt idx="3">
                  <c:v>29.2</c:v>
                </c:pt>
                <c:pt idx="4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F-42E7-9AD2-2DCEACC0D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2862</c:v>
                </c:pt>
                <c:pt idx="1">
                  <c:v>1929</c:v>
                </c:pt>
                <c:pt idx="2">
                  <c:v>-8810</c:v>
                </c:pt>
                <c:pt idx="3">
                  <c:v>964</c:v>
                </c:pt>
                <c:pt idx="4">
                  <c:v>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0-4BF1-9DA6-7D1E9985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44860</c:v>
                </c:pt>
                <c:pt idx="1">
                  <c:v>37496</c:v>
                </c:pt>
                <c:pt idx="2">
                  <c:v>31888</c:v>
                </c:pt>
                <c:pt idx="3">
                  <c:v>13314</c:v>
                </c:pt>
                <c:pt idx="4">
                  <c:v>23300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0-4BF1-9DA6-7D1E9985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兵庫県神戸市　舞子駅前駐車場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8843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167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72.2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71.7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66.099999999999994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68.3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102.1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175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188.4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195.3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208.7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228.1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172.3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218.5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151.19999999999999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212.4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241.8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5.7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4.7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2.4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136.69999999999999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138.9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139.69999999999999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139.30000000000001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136.30000000000001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-52.4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-57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-84.3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-56.9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-58.7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2862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1929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-8810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964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1316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39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29.2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30.4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44860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37496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31888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13314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23300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440696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202.2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136.9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75.2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254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280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239.6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224.1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155.19999999999999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P7f0QcDWBKeO1Co3HNScKXHlhFcN7vpya5OAi3aNEdovNVEHSTQRfF5ztAUx15J9B2XZICodmLm1e167ZNjLjg==" saltValue="hDNeptjCTTaq7V8P25p7j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2018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12</v>
      </c>
      <c r="H6" s="60" t="str">
        <f>SUBSTITUTE(H8,"　","")</f>
        <v>兵庫県神戸市</v>
      </c>
      <c r="I6" s="60" t="str">
        <f t="shared" si="1"/>
        <v>舞子駅前駐車場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20</v>
      </c>
      <c r="S6" s="62" t="str">
        <f t="shared" si="1"/>
        <v>駅</v>
      </c>
      <c r="T6" s="62" t="str">
        <f t="shared" si="1"/>
        <v>無</v>
      </c>
      <c r="U6" s="63">
        <f t="shared" si="1"/>
        <v>8843</v>
      </c>
      <c r="V6" s="63">
        <f t="shared" si="1"/>
        <v>167</v>
      </c>
      <c r="W6" s="63">
        <f t="shared" si="1"/>
        <v>300</v>
      </c>
      <c r="X6" s="62" t="str">
        <f t="shared" si="1"/>
        <v>代行制</v>
      </c>
      <c r="Y6" s="64">
        <f>IF(Y8="-",NA(),Y8)</f>
        <v>72.2</v>
      </c>
      <c r="Z6" s="64">
        <f t="shared" ref="Z6:AH6" si="2">IF(Z8="-",NA(),Z8)</f>
        <v>71.7</v>
      </c>
      <c r="AA6" s="64">
        <f t="shared" si="2"/>
        <v>66.099999999999994</v>
      </c>
      <c r="AB6" s="64">
        <f t="shared" si="2"/>
        <v>68.3</v>
      </c>
      <c r="AC6" s="64">
        <f t="shared" si="2"/>
        <v>102.1</v>
      </c>
      <c r="AD6" s="64">
        <f t="shared" si="2"/>
        <v>172.3</v>
      </c>
      <c r="AE6" s="64">
        <f t="shared" si="2"/>
        <v>218.5</v>
      </c>
      <c r="AF6" s="64">
        <f t="shared" si="2"/>
        <v>151.19999999999999</v>
      </c>
      <c r="AG6" s="64">
        <f t="shared" si="2"/>
        <v>212.4</v>
      </c>
      <c r="AH6" s="64">
        <f t="shared" si="2"/>
        <v>241.8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5.7</v>
      </c>
      <c r="AP6" s="64">
        <f t="shared" si="3"/>
        <v>4.7</v>
      </c>
      <c r="AQ6" s="64">
        <f t="shared" si="3"/>
        <v>4</v>
      </c>
      <c r="AR6" s="64">
        <f t="shared" si="3"/>
        <v>2.4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46</v>
      </c>
      <c r="BB6" s="65">
        <f t="shared" si="4"/>
        <v>39</v>
      </c>
      <c r="BC6" s="65">
        <f t="shared" si="4"/>
        <v>25</v>
      </c>
      <c r="BD6" s="65">
        <f t="shared" si="4"/>
        <v>24</v>
      </c>
      <c r="BE6" s="63" t="str">
        <f>IF(BE8="-","",IF(BE8="-","【-】","【"&amp;SUBSTITUTE(TEXT(BE8,"#,##0"),"-","△")&amp;"】"))</f>
        <v>【30】</v>
      </c>
      <c r="BF6" s="64">
        <f>IF(BF8="-",NA(),BF8)</f>
        <v>-52.4</v>
      </c>
      <c r="BG6" s="64">
        <f t="shared" ref="BG6:BO6" si="5">IF(BG8="-",NA(),BG8)</f>
        <v>-57</v>
      </c>
      <c r="BH6" s="64">
        <f t="shared" si="5"/>
        <v>-84.3</v>
      </c>
      <c r="BI6" s="64">
        <f t="shared" si="5"/>
        <v>-56.9</v>
      </c>
      <c r="BJ6" s="64">
        <f t="shared" si="5"/>
        <v>-58.7</v>
      </c>
      <c r="BK6" s="64">
        <f t="shared" si="5"/>
        <v>33.6</v>
      </c>
      <c r="BL6" s="64">
        <f t="shared" si="5"/>
        <v>33.200000000000003</v>
      </c>
      <c r="BM6" s="64">
        <f t="shared" si="5"/>
        <v>29.6</v>
      </c>
      <c r="BN6" s="64">
        <f t="shared" si="5"/>
        <v>29.2</v>
      </c>
      <c r="BO6" s="64">
        <f t="shared" si="5"/>
        <v>30.4</v>
      </c>
      <c r="BP6" s="61" t="str">
        <f>IF(BP8="-","",IF(BP8="-","【-】","【"&amp;SUBSTITUTE(TEXT(BP8,"#,##0.0"),"-","△")&amp;"】"))</f>
        <v>【26.3】</v>
      </c>
      <c r="BQ6" s="65">
        <f>IF(BQ8="-",NA(),BQ8)</f>
        <v>2862</v>
      </c>
      <c r="BR6" s="65">
        <f t="shared" ref="BR6:BZ6" si="6">IF(BR8="-",NA(),BR8)</f>
        <v>1929</v>
      </c>
      <c r="BS6" s="65">
        <f t="shared" si="6"/>
        <v>-8810</v>
      </c>
      <c r="BT6" s="65">
        <f t="shared" si="6"/>
        <v>964</v>
      </c>
      <c r="BU6" s="65">
        <f t="shared" si="6"/>
        <v>1316</v>
      </c>
      <c r="BV6" s="65">
        <f t="shared" si="6"/>
        <v>44860</v>
      </c>
      <c r="BW6" s="65">
        <f t="shared" si="6"/>
        <v>37496</v>
      </c>
      <c r="BX6" s="65">
        <f t="shared" si="6"/>
        <v>31888</v>
      </c>
      <c r="BY6" s="65">
        <f t="shared" si="6"/>
        <v>13314</v>
      </c>
      <c r="BZ6" s="65">
        <f t="shared" si="6"/>
        <v>23300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0</v>
      </c>
      <c r="CN6" s="63">
        <f t="shared" si="7"/>
        <v>440696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202.2</v>
      </c>
      <c r="DA6" s="64">
        <f t="shared" ref="DA6:DI6" si="8">IF(DA8="-",NA(),DA8)</f>
        <v>136.9</v>
      </c>
      <c r="DB6" s="64">
        <f t="shared" si="8"/>
        <v>75.2</v>
      </c>
      <c r="DC6" s="64">
        <f t="shared" si="8"/>
        <v>0</v>
      </c>
      <c r="DD6" s="64">
        <f t="shared" si="8"/>
        <v>0</v>
      </c>
      <c r="DE6" s="64">
        <f t="shared" si="8"/>
        <v>254</v>
      </c>
      <c r="DF6" s="64">
        <f t="shared" si="8"/>
        <v>280</v>
      </c>
      <c r="DG6" s="64">
        <f t="shared" si="8"/>
        <v>239.6</v>
      </c>
      <c r="DH6" s="64">
        <f t="shared" si="8"/>
        <v>224.1</v>
      </c>
      <c r="DI6" s="64">
        <f t="shared" si="8"/>
        <v>155.19999999999999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175</v>
      </c>
      <c r="DL6" s="64">
        <f t="shared" ref="DL6:DT6" si="9">IF(DL8="-",NA(),DL8)</f>
        <v>188.4</v>
      </c>
      <c r="DM6" s="64">
        <f t="shared" si="9"/>
        <v>195.3</v>
      </c>
      <c r="DN6" s="64">
        <f t="shared" si="9"/>
        <v>208.7</v>
      </c>
      <c r="DO6" s="64">
        <f t="shared" si="9"/>
        <v>228.1</v>
      </c>
      <c r="DP6" s="64">
        <f t="shared" si="9"/>
        <v>136.69999999999999</v>
      </c>
      <c r="DQ6" s="64">
        <f t="shared" si="9"/>
        <v>138.9</v>
      </c>
      <c r="DR6" s="64">
        <f t="shared" si="9"/>
        <v>139.69999999999999</v>
      </c>
      <c r="DS6" s="64">
        <f t="shared" si="9"/>
        <v>139.30000000000001</v>
      </c>
      <c r="DT6" s="64">
        <f t="shared" si="9"/>
        <v>136.30000000000001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103</v>
      </c>
      <c r="B7" s="60">
        <f t="shared" ref="B7:X7" si="10">B8</f>
        <v>2018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12</v>
      </c>
      <c r="H7" s="60" t="str">
        <f t="shared" si="10"/>
        <v>兵庫県　神戸市</v>
      </c>
      <c r="I7" s="60" t="str">
        <f t="shared" si="10"/>
        <v>舞子駅前駐車場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20</v>
      </c>
      <c r="S7" s="62" t="str">
        <f t="shared" si="10"/>
        <v>駅</v>
      </c>
      <c r="T7" s="62" t="str">
        <f t="shared" si="10"/>
        <v>無</v>
      </c>
      <c r="U7" s="63">
        <f t="shared" si="10"/>
        <v>8843</v>
      </c>
      <c r="V7" s="63">
        <f t="shared" si="10"/>
        <v>167</v>
      </c>
      <c r="W7" s="63">
        <f t="shared" si="10"/>
        <v>300</v>
      </c>
      <c r="X7" s="62" t="str">
        <f t="shared" si="10"/>
        <v>代行制</v>
      </c>
      <c r="Y7" s="64">
        <f>Y8</f>
        <v>72.2</v>
      </c>
      <c r="Z7" s="64">
        <f t="shared" ref="Z7:AH7" si="11">Z8</f>
        <v>71.7</v>
      </c>
      <c r="AA7" s="64">
        <f t="shared" si="11"/>
        <v>66.099999999999994</v>
      </c>
      <c r="AB7" s="64">
        <f t="shared" si="11"/>
        <v>68.3</v>
      </c>
      <c r="AC7" s="64">
        <f t="shared" si="11"/>
        <v>102.1</v>
      </c>
      <c r="AD7" s="64">
        <f t="shared" si="11"/>
        <v>172.3</v>
      </c>
      <c r="AE7" s="64">
        <f t="shared" si="11"/>
        <v>218.5</v>
      </c>
      <c r="AF7" s="64">
        <f t="shared" si="11"/>
        <v>151.19999999999999</v>
      </c>
      <c r="AG7" s="64">
        <f t="shared" si="11"/>
        <v>212.4</v>
      </c>
      <c r="AH7" s="64">
        <f t="shared" si="11"/>
        <v>241.8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5.7</v>
      </c>
      <c r="AP7" s="64">
        <f t="shared" si="12"/>
        <v>4.7</v>
      </c>
      <c r="AQ7" s="64">
        <f t="shared" si="12"/>
        <v>4</v>
      </c>
      <c r="AR7" s="64">
        <f t="shared" si="12"/>
        <v>2.4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46</v>
      </c>
      <c r="BB7" s="65">
        <f t="shared" si="13"/>
        <v>39</v>
      </c>
      <c r="BC7" s="65">
        <f t="shared" si="13"/>
        <v>25</v>
      </c>
      <c r="BD7" s="65">
        <f t="shared" si="13"/>
        <v>24</v>
      </c>
      <c r="BE7" s="63"/>
      <c r="BF7" s="64">
        <f>BF8</f>
        <v>-52.4</v>
      </c>
      <c r="BG7" s="64">
        <f t="shared" ref="BG7:BO7" si="14">BG8</f>
        <v>-57</v>
      </c>
      <c r="BH7" s="64">
        <f t="shared" si="14"/>
        <v>-84.3</v>
      </c>
      <c r="BI7" s="64">
        <f t="shared" si="14"/>
        <v>-56.9</v>
      </c>
      <c r="BJ7" s="64">
        <f t="shared" si="14"/>
        <v>-58.7</v>
      </c>
      <c r="BK7" s="64">
        <f t="shared" si="14"/>
        <v>33.6</v>
      </c>
      <c r="BL7" s="64">
        <f t="shared" si="14"/>
        <v>33.200000000000003</v>
      </c>
      <c r="BM7" s="64">
        <f t="shared" si="14"/>
        <v>29.6</v>
      </c>
      <c r="BN7" s="64">
        <f t="shared" si="14"/>
        <v>29.2</v>
      </c>
      <c r="BO7" s="64">
        <f t="shared" si="14"/>
        <v>30.4</v>
      </c>
      <c r="BP7" s="61"/>
      <c r="BQ7" s="65">
        <f>BQ8</f>
        <v>2862</v>
      </c>
      <c r="BR7" s="65">
        <f t="shared" ref="BR7:BZ7" si="15">BR8</f>
        <v>1929</v>
      </c>
      <c r="BS7" s="65">
        <f t="shared" si="15"/>
        <v>-8810</v>
      </c>
      <c r="BT7" s="65">
        <f t="shared" si="15"/>
        <v>964</v>
      </c>
      <c r="BU7" s="65">
        <f t="shared" si="15"/>
        <v>1316</v>
      </c>
      <c r="BV7" s="65">
        <f t="shared" si="15"/>
        <v>44860</v>
      </c>
      <c r="BW7" s="65">
        <f t="shared" si="15"/>
        <v>37496</v>
      </c>
      <c r="BX7" s="65">
        <f t="shared" si="15"/>
        <v>31888</v>
      </c>
      <c r="BY7" s="65">
        <f t="shared" si="15"/>
        <v>13314</v>
      </c>
      <c r="BZ7" s="65">
        <f t="shared" si="15"/>
        <v>23300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101</v>
      </c>
      <c r="CL7" s="61"/>
      <c r="CM7" s="63">
        <f>CM8</f>
        <v>0</v>
      </c>
      <c r="CN7" s="63">
        <f>CN8</f>
        <v>440696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105</v>
      </c>
      <c r="CY7" s="61"/>
      <c r="CZ7" s="64">
        <f>CZ8</f>
        <v>202.2</v>
      </c>
      <c r="DA7" s="64">
        <f t="shared" ref="DA7:DI7" si="16">DA8</f>
        <v>136.9</v>
      </c>
      <c r="DB7" s="64">
        <f t="shared" si="16"/>
        <v>75.2</v>
      </c>
      <c r="DC7" s="64">
        <f t="shared" si="16"/>
        <v>0</v>
      </c>
      <c r="DD7" s="64">
        <f t="shared" si="16"/>
        <v>0</v>
      </c>
      <c r="DE7" s="64">
        <f t="shared" si="16"/>
        <v>254</v>
      </c>
      <c r="DF7" s="64">
        <f t="shared" si="16"/>
        <v>280</v>
      </c>
      <c r="DG7" s="64">
        <f t="shared" si="16"/>
        <v>239.6</v>
      </c>
      <c r="DH7" s="64">
        <f t="shared" si="16"/>
        <v>224.1</v>
      </c>
      <c r="DI7" s="64">
        <f t="shared" si="16"/>
        <v>155.19999999999999</v>
      </c>
      <c r="DJ7" s="61"/>
      <c r="DK7" s="64">
        <f>DK8</f>
        <v>175</v>
      </c>
      <c r="DL7" s="64">
        <f t="shared" ref="DL7:DT7" si="17">DL8</f>
        <v>188.4</v>
      </c>
      <c r="DM7" s="64">
        <f t="shared" si="17"/>
        <v>195.3</v>
      </c>
      <c r="DN7" s="64">
        <f t="shared" si="17"/>
        <v>208.7</v>
      </c>
      <c r="DO7" s="64">
        <f t="shared" si="17"/>
        <v>228.1</v>
      </c>
      <c r="DP7" s="64">
        <f t="shared" si="17"/>
        <v>136.69999999999999</v>
      </c>
      <c r="DQ7" s="64">
        <f t="shared" si="17"/>
        <v>138.9</v>
      </c>
      <c r="DR7" s="64">
        <f t="shared" si="17"/>
        <v>139.69999999999999</v>
      </c>
      <c r="DS7" s="64">
        <f t="shared" si="17"/>
        <v>139.30000000000001</v>
      </c>
      <c r="DT7" s="64">
        <f t="shared" si="17"/>
        <v>136.30000000000001</v>
      </c>
      <c r="DU7" s="61"/>
    </row>
    <row r="8" spans="1:125" s="66" customFormat="1" x14ac:dyDescent="0.15">
      <c r="A8" s="49"/>
      <c r="B8" s="67">
        <v>2018</v>
      </c>
      <c r="C8" s="67">
        <v>281000</v>
      </c>
      <c r="D8" s="67">
        <v>47</v>
      </c>
      <c r="E8" s="67">
        <v>14</v>
      </c>
      <c r="F8" s="67">
        <v>0</v>
      </c>
      <c r="G8" s="67">
        <v>12</v>
      </c>
      <c r="H8" s="67" t="s">
        <v>106</v>
      </c>
      <c r="I8" s="67" t="s">
        <v>107</v>
      </c>
      <c r="J8" s="67" t="s">
        <v>108</v>
      </c>
      <c r="K8" s="67" t="s">
        <v>109</v>
      </c>
      <c r="L8" s="67" t="s">
        <v>110</v>
      </c>
      <c r="M8" s="67" t="s">
        <v>111</v>
      </c>
      <c r="N8" s="67" t="s">
        <v>112</v>
      </c>
      <c r="O8" s="68" t="s">
        <v>113</v>
      </c>
      <c r="P8" s="69" t="s">
        <v>114</v>
      </c>
      <c r="Q8" s="69" t="s">
        <v>115</v>
      </c>
      <c r="R8" s="70">
        <v>20</v>
      </c>
      <c r="S8" s="69" t="s">
        <v>116</v>
      </c>
      <c r="T8" s="69" t="s">
        <v>117</v>
      </c>
      <c r="U8" s="70">
        <v>8843</v>
      </c>
      <c r="V8" s="70">
        <v>167</v>
      </c>
      <c r="W8" s="70">
        <v>300</v>
      </c>
      <c r="X8" s="69" t="s">
        <v>118</v>
      </c>
      <c r="Y8" s="71">
        <v>72.2</v>
      </c>
      <c r="Z8" s="71">
        <v>71.7</v>
      </c>
      <c r="AA8" s="71">
        <v>66.099999999999994</v>
      </c>
      <c r="AB8" s="71">
        <v>68.3</v>
      </c>
      <c r="AC8" s="71">
        <v>102.1</v>
      </c>
      <c r="AD8" s="71">
        <v>172.3</v>
      </c>
      <c r="AE8" s="71">
        <v>218.5</v>
      </c>
      <c r="AF8" s="71">
        <v>151.19999999999999</v>
      </c>
      <c r="AG8" s="71">
        <v>212.4</v>
      </c>
      <c r="AH8" s="71">
        <v>241.8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5.7</v>
      </c>
      <c r="AP8" s="71">
        <v>4.7</v>
      </c>
      <c r="AQ8" s="71">
        <v>4</v>
      </c>
      <c r="AR8" s="71">
        <v>2.4</v>
      </c>
      <c r="AS8" s="71">
        <v>2.2999999999999998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46</v>
      </c>
      <c r="BB8" s="72">
        <v>39</v>
      </c>
      <c r="BC8" s="72">
        <v>25</v>
      </c>
      <c r="BD8" s="72">
        <v>24</v>
      </c>
      <c r="BE8" s="72">
        <v>30</v>
      </c>
      <c r="BF8" s="71">
        <v>-52.4</v>
      </c>
      <c r="BG8" s="71">
        <v>-57</v>
      </c>
      <c r="BH8" s="71">
        <v>-84.3</v>
      </c>
      <c r="BI8" s="71">
        <v>-56.9</v>
      </c>
      <c r="BJ8" s="71">
        <v>-58.7</v>
      </c>
      <c r="BK8" s="71">
        <v>33.6</v>
      </c>
      <c r="BL8" s="71">
        <v>33.200000000000003</v>
      </c>
      <c r="BM8" s="71">
        <v>29.6</v>
      </c>
      <c r="BN8" s="71">
        <v>29.2</v>
      </c>
      <c r="BO8" s="71">
        <v>30.4</v>
      </c>
      <c r="BP8" s="68">
        <v>26.3</v>
      </c>
      <c r="BQ8" s="72">
        <v>2862</v>
      </c>
      <c r="BR8" s="72">
        <v>1929</v>
      </c>
      <c r="BS8" s="72">
        <v>-8810</v>
      </c>
      <c r="BT8" s="73">
        <v>964</v>
      </c>
      <c r="BU8" s="73">
        <v>1316</v>
      </c>
      <c r="BV8" s="72">
        <v>44860</v>
      </c>
      <c r="BW8" s="72">
        <v>37496</v>
      </c>
      <c r="BX8" s="72">
        <v>31888</v>
      </c>
      <c r="BY8" s="72">
        <v>13314</v>
      </c>
      <c r="BZ8" s="72">
        <v>23300</v>
      </c>
      <c r="CA8" s="70">
        <v>16102</v>
      </c>
      <c r="CB8" s="71" t="s">
        <v>110</v>
      </c>
      <c r="CC8" s="71" t="s">
        <v>110</v>
      </c>
      <c r="CD8" s="71" t="s">
        <v>110</v>
      </c>
      <c r="CE8" s="71" t="s">
        <v>110</v>
      </c>
      <c r="CF8" s="71" t="s">
        <v>110</v>
      </c>
      <c r="CG8" s="71" t="s">
        <v>110</v>
      </c>
      <c r="CH8" s="71" t="s">
        <v>110</v>
      </c>
      <c r="CI8" s="71" t="s">
        <v>110</v>
      </c>
      <c r="CJ8" s="71" t="s">
        <v>110</v>
      </c>
      <c r="CK8" s="71" t="s">
        <v>110</v>
      </c>
      <c r="CL8" s="68" t="s">
        <v>110</v>
      </c>
      <c r="CM8" s="70">
        <v>0</v>
      </c>
      <c r="CN8" s="70">
        <v>440696</v>
      </c>
      <c r="CO8" s="71" t="s">
        <v>110</v>
      </c>
      <c r="CP8" s="71" t="s">
        <v>110</v>
      </c>
      <c r="CQ8" s="71" t="s">
        <v>110</v>
      </c>
      <c r="CR8" s="71" t="s">
        <v>110</v>
      </c>
      <c r="CS8" s="71" t="s">
        <v>110</v>
      </c>
      <c r="CT8" s="71" t="s">
        <v>110</v>
      </c>
      <c r="CU8" s="71" t="s">
        <v>110</v>
      </c>
      <c r="CV8" s="71" t="s">
        <v>110</v>
      </c>
      <c r="CW8" s="71" t="s">
        <v>110</v>
      </c>
      <c r="CX8" s="71" t="s">
        <v>110</v>
      </c>
      <c r="CY8" s="68" t="s">
        <v>110</v>
      </c>
      <c r="CZ8" s="71">
        <v>202.2</v>
      </c>
      <c r="DA8" s="71">
        <v>136.9</v>
      </c>
      <c r="DB8" s="71">
        <v>75.2</v>
      </c>
      <c r="DC8" s="71">
        <v>0</v>
      </c>
      <c r="DD8" s="71">
        <v>0</v>
      </c>
      <c r="DE8" s="71">
        <v>254</v>
      </c>
      <c r="DF8" s="71">
        <v>280</v>
      </c>
      <c r="DG8" s="71">
        <v>239.6</v>
      </c>
      <c r="DH8" s="71">
        <v>224.1</v>
      </c>
      <c r="DI8" s="71">
        <v>155.19999999999999</v>
      </c>
      <c r="DJ8" s="68">
        <v>103.6</v>
      </c>
      <c r="DK8" s="71">
        <v>175</v>
      </c>
      <c r="DL8" s="71">
        <v>188.4</v>
      </c>
      <c r="DM8" s="71">
        <v>195.3</v>
      </c>
      <c r="DN8" s="71">
        <v>208.7</v>
      </c>
      <c r="DO8" s="71">
        <v>228.1</v>
      </c>
      <c r="DP8" s="71">
        <v>136.69999999999999</v>
      </c>
      <c r="DQ8" s="71">
        <v>138.9</v>
      </c>
      <c r="DR8" s="71">
        <v>139.69999999999999</v>
      </c>
      <c r="DS8" s="71">
        <v>139.30000000000001</v>
      </c>
      <c r="DT8" s="71">
        <v>136.30000000000001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119</v>
      </c>
      <c r="C10" s="78" t="s">
        <v>120</v>
      </c>
      <c r="D10" s="78" t="s">
        <v>121</v>
      </c>
      <c r="E10" s="78" t="s">
        <v>122</v>
      </c>
      <c r="F10" s="78" t="s">
        <v>123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2020-01-18T11:00:11Z</cp:lastPrinted>
  <dcterms:created xsi:type="dcterms:W3CDTF">2019-12-05T07:26:02Z</dcterms:created>
  <dcterms:modified xsi:type="dcterms:W3CDTF">2020-01-18T11:00:15Z</dcterms:modified>
  <cp:category/>
</cp:coreProperties>
</file>