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20010\02 経営管理課\02 財務係\財務１\経営分析\2.総務省へ提出(経営比較分析表)\20200116 平成30年度決算「経営比較分析表」の分析等について\回答\"/>
    </mc:Choice>
  </mc:AlternateContent>
  <workbookProtection workbookAlgorithmName="SHA-512" workbookHashValue="6zCdjNQyglGU5jV7eGkJtIW5mY1OeTNm5GWXmUBUl0xmUmM0Bn5hWCNiXQ1/jgA8hODIyKqSH/EMyx73vw9/5A==" workbookSaltValue="e3Eeo0o2WWQk9WMlZixDtA==" workbookSpinCount="100000" lockStructure="1"/>
  <bookViews>
    <workbookView xWindow="0" yWindow="0" windowWidth="20490" windowHeight="71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<sst xmlns="http://schemas.openxmlformats.org/spreadsheetml/2006/main" count="220" uniqueCount="107">
  <si>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</si>
  <si>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</si>
  <si>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</si>
  <si>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</si>
  <si>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</si>
  <si>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</si>
  <si>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</si>
  <si>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</si>
  <si>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</si>
  <si>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</si>
  <si>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</si>
  <si>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</si>
  <si>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</si>
  <si>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</si>
  <si>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</si>
  <si>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</si>
  <si>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</si>
  <si>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</si>
  <si>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</si>
  <si>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</si>
  <si>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</si>
  <si>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</si>
  <si>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</si>
  <si>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</si>
  <si>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</si>
  <si>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</si>
  <si>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</si>
  <si>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</si>
  <si>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</si>
  <si>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</si>
  <si>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</si>
  <si>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</si>
  <si>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</si>
  <si>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</si>
  <si>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</si>
  <si>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</si>
  <si>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</si>
  <si>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</si>
  <si>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</si>
  <si>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</si>
  <si>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</si>
  <si>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</si>
  <si>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</si>
  <si>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</si>
  <si>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</si>
  <si>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</si>
  <si>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</si>
  <si>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</si>
  <si>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</si>
  <si>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</si>
  <si>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</si>
  <si>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</si>
  <si>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</si>
  <si>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</si>
  <si>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</si>
  <si>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</si>
  <si>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</si>
  <si>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</si>
  <si>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</si>
  <si>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</si>
  <si>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</si>
  <si>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</si>
  <si>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</si>
  <si>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</si>
  <si>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</si>
  <si>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</si>
  <si>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</si>
  <si>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</si>
  <si>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</si>
  <si>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</si>
  <si>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</si>
  <si>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</si>
  <si>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</si>
  <si>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</si>
  <si>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</si>
  <si>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</si>
  <si>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</si>
  <si>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</si>
  <si>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</si>
  <si>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</si>
  <si>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</si>
  <si>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</si>
  <si>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</si>
  <si>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</si>
  <si>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</si>
  <si>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</si>
  <si>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</si>
  <si>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</si>
  <si>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</si>
  <si>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</si>
  <si>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</si>
  <si>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</si>
  <si>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岡山市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</si>
  <si>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</si>
  <si>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</si>
  <si>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</si>
  <si>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</si>
  <si>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</si>
  <si>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</si>
  <si>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</si>
  <si>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</si>
  <si>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</si>
  <si>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</si>
  <si>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</si>
  <si>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少子高齢化の進展、節水機器の普及などに伴い、配水量の大幅な増加は望みにくいことから、今後も厳しい事業運営となる状況が想定されます。一方で、老朽化した施設や管路の更新需要は高いことから、引き続き行財政改革の実行、アセットマネジメントを活用した施設・管路の整備など効率的な事業運営に努め、水道への安心と信頼を更に高めていくことが肝要です。
　将来にわたって安定的に事業を継続していくため、更新需要の増大に備えた事業マネジメントを進めていきます。
</t>
    <phoneticPr fontId="4"/>
  </si>
  <si>
    <t xml:space="preserve">　水道施設・管路の老朽化については、有形固定資産減価償却率は概ね政令市平均と同程度であるものの、管路経年化率は政令市平均と比較しても高く経年化が進んでいます。また、管路更新率は、政令市平均より低い状況です。
　これらは110年を超える本市水道の歴史の長さや政令指定都市の中では最大の給水区域をカバーする管路布設エリアの広範さ等がその要因として推察されます。
　老朽化した施設・管路の更新及び耐震化は、水道事業総合基本計画の中でも最重点事業と位置付け、取り組んでいるところです。引き続き、アセットマネジメント(管路機能評価)手法を用いて計画的な更新を進めるとともに、震災等における被害の軽減化にも努めていくこととしています。
</t>
    <phoneticPr fontId="4"/>
  </si>
  <si>
    <t>　経営の健全性・効率性については、引き続き概ね良好な数値を示しています。
　特徴的なものとして、収支の状況を示す「経常収支比率」、水を1㎥作るのにかかる費用「給水原価」は、近年の施設更新工事の増加に伴う減価償却費、資産減耗費の増に加え、平成30年7月豪雨に起因する修繕費等の増などもあり、若干悪化しています。
　短期的な支払い能力を示す「流動比率」は、支出予算規模の増に伴い若干低下していますが、望ましいとされる比率200%は確保できており、現状の財政基盤は安定しているといえます。
　収入と借入金とのバランスを示す「企業債残高対給水収益比率」は、更新需要に伴う起債額の増により若干上昇しましたが、本市の水道事業総合基本計画の中で「企業債借入残高の縮減」を掲げ取り組んでいることもあり、政令市の中では比較的低く抑えられ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</si>
</sst>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1.1399999999999999</c:v>
                </c:pt>
                <c:pt idx="1">
                  <c:v>0.98</c:v>
                </c:pt>
                <c:pt idx="2">
                  <c:v>0.9</c:v>
                </c:pt>
                <c:pt idx="3">
                  <c:v>0.91</c:v>
                </c:pt>
                <c:pt idx="4">
                  <c:v>0.89</c:v>
                </c:pt>
              </c:numCache>
            </c:numRef>
          </c:val>
          <c:extLst>
            <c:ext xmlns:c16="http://schemas.microsoft.com/office/drawing/2014/chart" uri="{C3380CC4-5D6E-409C-BE32-E72D297353CC}">
              <c16:uniqueId val="{00000000-69E7-48F8-B6A3-B5453D8A332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c:ext xmlns:c16="http://schemas.microsoft.com/office/drawing/2014/chart" uri="{C3380CC4-5D6E-409C-BE32-E72D297353CC}">
              <c16:uniqueId val="{00000001-69E7-48F8-B6A3-B5453D8A332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71.459999999999994</c:v>
                </c:pt>
                <c:pt idx="1">
                  <c:v>71.62</c:v>
                </c:pt>
                <c:pt idx="2">
                  <c:v>71.2</c:v>
                </c:pt>
                <c:pt idx="3">
                  <c:v>71.27</c:v>
                </c:pt>
                <c:pt idx="4">
                  <c:v>70.989999999999995</c:v>
                </c:pt>
              </c:numCache>
            </c:numRef>
          </c:val>
          <c:extLst>
            <c:ext xmlns:c16="http://schemas.microsoft.com/office/drawing/2014/chart" uri="{C3380CC4-5D6E-409C-BE32-E72D297353CC}">
              <c16:uniqueId val="{00000000-FF48-41FF-BC20-AFFF08E8B76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c:ext xmlns:c16="http://schemas.microsoft.com/office/drawing/2014/chart" uri="{C3380CC4-5D6E-409C-BE32-E72D297353CC}">
              <c16:uniqueId val="{00000001-FF48-41FF-BC20-AFFF08E8B76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90.52</c:v>
                </c:pt>
                <c:pt idx="1">
                  <c:v>89.96</c:v>
                </c:pt>
                <c:pt idx="2">
                  <c:v>90.75</c:v>
                </c:pt>
                <c:pt idx="3">
                  <c:v>90.76</c:v>
                </c:pt>
                <c:pt idx="4">
                  <c:v>90.51</c:v>
                </c:pt>
              </c:numCache>
            </c:numRef>
          </c:val>
          <c:extLst>
            <c:ext xmlns:c16="http://schemas.microsoft.com/office/drawing/2014/chart" uri="{C3380CC4-5D6E-409C-BE32-E72D297353CC}">
              <c16:uniqueId val="{00000000-D4DD-47DE-BEA4-E68EDDF1C18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c:ext xmlns:c16="http://schemas.microsoft.com/office/drawing/2014/chart" uri="{C3380CC4-5D6E-409C-BE32-E72D297353CC}">
              <c16:uniqueId val="{00000001-D4DD-47DE-BEA4-E68EDDF1C18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117.36</c:v>
                </c:pt>
                <c:pt idx="1">
                  <c:v>117.4</c:v>
                </c:pt>
                <c:pt idx="2">
                  <c:v>115.99</c:v>
                </c:pt>
                <c:pt idx="3">
                  <c:v>115.5</c:v>
                </c:pt>
                <c:pt idx="4">
                  <c:v>112.82</c:v>
                </c:pt>
              </c:numCache>
            </c:numRef>
          </c:val>
          <c:extLst>
            <c:ext xmlns:c16="http://schemas.microsoft.com/office/drawing/2014/chart" uri="{C3380CC4-5D6E-409C-BE32-E72D297353CC}">
              <c16:uniqueId val="{00000000-545B-47A7-9253-4293865C2A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c:ext xmlns:c16="http://schemas.microsoft.com/office/drawing/2014/chart" uri="{C3380CC4-5D6E-409C-BE32-E72D297353CC}">
              <c16:uniqueId val="{00000001-545B-47A7-9253-4293865C2A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46.7</c:v>
                </c:pt>
                <c:pt idx="1">
                  <c:v>47.39</c:v>
                </c:pt>
                <c:pt idx="2">
                  <c:v>47.95</c:v>
                </c:pt>
                <c:pt idx="3">
                  <c:v>48.55</c:v>
                </c:pt>
                <c:pt idx="4">
                  <c:v>49.04</c:v>
                </c:pt>
              </c:numCache>
            </c:numRef>
          </c:val>
          <c:extLst>
            <c:ext xmlns:c16="http://schemas.microsoft.com/office/drawing/2014/chart" uri="{C3380CC4-5D6E-409C-BE32-E72D297353CC}">
              <c16:uniqueId val="{00000000-F2B6-4507-9E7B-EED51A8E05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c:ext xmlns:c16="http://schemas.microsoft.com/office/drawing/2014/chart" uri="{C3380CC4-5D6E-409C-BE32-E72D297353CC}">
              <c16:uniqueId val="{00000001-F2B6-4507-9E7B-EED51A8E05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19.48</c:v>
                </c:pt>
                <c:pt idx="1">
                  <c:v>21.05</c:v>
                </c:pt>
                <c:pt idx="2">
                  <c:v>22.56</c:v>
                </c:pt>
                <c:pt idx="3">
                  <c:v>24.64</c:v>
                </c:pt>
                <c:pt idx="4">
                  <c:v>25.12</c:v>
                </c:pt>
              </c:numCache>
            </c:numRef>
          </c:val>
          <c:extLst>
            <c:ext xmlns:c16="http://schemas.microsoft.com/office/drawing/2014/chart" uri="{C3380CC4-5D6E-409C-BE32-E72D297353CC}">
              <c16:uniqueId val="{00000000-2860-4FA1-A593-A4A2A5D0452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c:ext xmlns:c16="http://schemas.microsoft.com/office/drawing/2014/chart" uri="{C3380CC4-5D6E-409C-BE32-E72D297353CC}">
              <c16:uniqueId val="{00000001-2860-4FA1-A593-A4A2A5D0452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F5-41DF-B204-874147476C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5F5-41DF-B204-874147476C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332.95</c:v>
                </c:pt>
                <c:pt idx="1">
                  <c:v>283.93</c:v>
                </c:pt>
                <c:pt idx="2">
                  <c:v>299.94</c:v>
                </c:pt>
                <c:pt idx="3">
                  <c:v>277.20999999999998</c:v>
                </c:pt>
                <c:pt idx="4">
                  <c:v>256.83999999999997</c:v>
                </c:pt>
              </c:numCache>
            </c:numRef>
          </c:val>
          <c:extLst>
            <c:ext xmlns:c16="http://schemas.microsoft.com/office/drawing/2014/chart" uri="{C3380CC4-5D6E-409C-BE32-E72D297353CC}">
              <c16:uniqueId val="{00000000-B739-4D70-A6D7-C66F2C4C85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c:ext xmlns:c16="http://schemas.microsoft.com/office/drawing/2014/chart" uri="{C3380CC4-5D6E-409C-BE32-E72D297353CC}">
              <c16:uniqueId val="{00000001-B739-4D70-A6D7-C66F2C4C85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206.46</c:v>
                </c:pt>
                <c:pt idx="1">
                  <c:v>200.14</c:v>
                </c:pt>
                <c:pt idx="2">
                  <c:v>191.57</c:v>
                </c:pt>
                <c:pt idx="3">
                  <c:v>186.69</c:v>
                </c:pt>
                <c:pt idx="4">
                  <c:v>187.4</c:v>
                </c:pt>
              </c:numCache>
            </c:numRef>
          </c:val>
          <c:extLst>
            <c:ext xmlns:c16="http://schemas.microsoft.com/office/drawing/2014/chart" uri="{C3380CC4-5D6E-409C-BE32-E72D297353CC}">
              <c16:uniqueId val="{00000000-0DA0-4DD0-A74A-4C8970A41D0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c:ext xmlns:c16="http://schemas.microsoft.com/office/drawing/2014/chart" uri="{C3380CC4-5D6E-409C-BE32-E72D297353CC}">
              <c16:uniqueId val="{00000001-0DA0-4DD0-A74A-4C8970A41D0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113.47</c:v>
                </c:pt>
                <c:pt idx="1">
                  <c:v>113.15</c:v>
                </c:pt>
                <c:pt idx="2">
                  <c:v>111.71</c:v>
                </c:pt>
                <c:pt idx="3">
                  <c:v>110.94</c:v>
                </c:pt>
                <c:pt idx="4">
                  <c:v>107.88</c:v>
                </c:pt>
              </c:numCache>
            </c:numRef>
          </c:val>
          <c:extLst>
            <c:ext xmlns:c16="http://schemas.microsoft.com/office/drawing/2014/chart" uri="{C3380CC4-5D6E-409C-BE32-E72D297353CC}">
              <c16:uniqueId val="{00000000-B307-410A-84CC-0457A1543C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c:ext xmlns:c16="http://schemas.microsoft.com/office/drawing/2014/chart" uri="{C3380CC4-5D6E-409C-BE32-E72D297353CC}">
              <c16:uniqueId val="{00000001-B307-410A-84CC-0457A1543C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137.32</c:v>
                </c:pt>
                <c:pt idx="1">
                  <c:v>137.46</c:v>
                </c:pt>
                <c:pt idx="2">
                  <c:v>139.38</c:v>
                </c:pt>
                <c:pt idx="3">
                  <c:v>140.46</c:v>
                </c:pt>
                <c:pt idx="4">
                  <c:v>144.66999999999999</c:v>
                </c:pt>
              </c:numCache>
            </c:numRef>
          </c:val>
          <c:extLst>
            <c:ext xmlns:c16="http://schemas.microsoft.com/office/drawing/2014/chart" uri="{C3380CC4-5D6E-409C-BE32-E72D297353CC}">
              <c16:uniqueId val="{00000000-48D8-4DFA-8049-BAA1D64E53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c:ext xmlns:c16="http://schemas.microsoft.com/office/drawing/2014/chart" uri="{C3380CC4-5D6E-409C-BE32-E72D297353CC}">
              <c16:uniqueId val="{00000001-48D8-4DFA-8049-BAA1D64E53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岡山県　岡山市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自治体職員</v>
      </c>
      <c r="AE8" s="82"/>
      <c r="AF8" s="82"/>
      <c r="AG8" s="82"/>
      <c r="AH8" s="82"/>
      <c r="AI8" s="82"/>
      <c r="AJ8" s="82"/>
      <c r="AK8" s="4"/>
      <c r="AL8" s="70">
        <f>データ!$R$6</f>
        <v>709241</v>
      </c>
      <c r="AM8" s="70"/>
      <c r="AN8" s="70"/>
      <c r="AO8" s="70"/>
      <c r="AP8" s="70"/>
      <c r="AQ8" s="70"/>
      <c r="AR8" s="70"/>
      <c r="AS8" s="70"/>
      <c r="AT8" s="66">
        <f>データ!$S$6</f>
        <v>789.95</v>
      </c>
      <c r="AU8" s="67"/>
      <c r="AV8" s="67"/>
      <c r="AW8" s="67"/>
      <c r="AX8" s="67"/>
      <c r="AY8" s="67"/>
      <c r="AZ8" s="67"/>
      <c r="BA8" s="67"/>
      <c r="BB8" s="69">
        <f>データ!$T$6</f>
        <v>897.83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79.510000000000005</v>
      </c>
      <c r="J10" s="67"/>
      <c r="K10" s="67"/>
      <c r="L10" s="67"/>
      <c r="M10" s="67"/>
      <c r="N10" s="67"/>
      <c r="O10" s="68"/>
      <c r="P10" s="69">
        <f>データ!$P$6</f>
        <v>99.84</v>
      </c>
      <c r="Q10" s="69"/>
      <c r="R10" s="69"/>
      <c r="S10" s="69"/>
      <c r="T10" s="69"/>
      <c r="U10" s="69"/>
      <c r="V10" s="69"/>
      <c r="W10" s="70">
        <f>データ!$Q$6</f>
        <v>2516</v>
      </c>
      <c r="X10" s="70"/>
      <c r="Y10" s="70"/>
      <c r="Z10" s="70"/>
      <c r="AA10" s="70"/>
      <c r="AB10" s="70"/>
      <c r="AC10" s="70"/>
      <c r="AD10" s="2"/>
      <c r="AE10" s="2"/>
      <c r="AF10" s="2"/>
      <c r="AG10" s="2"/>
      <c r="AH10" s="4"/>
      <c r="AI10" s="4"/>
      <c r="AJ10" s="4"/>
      <c r="AK10" s="4"/>
      <c r="AL10" s="70">
        <f>データ!$U$6</f>
        <v>706232</v>
      </c>
      <c r="AM10" s="70"/>
      <c r="AN10" s="70"/>
      <c r="AO10" s="70"/>
      <c r="AP10" s="70"/>
      <c r="AQ10" s="70"/>
      <c r="AR10" s="70"/>
      <c r="AS10" s="70"/>
      <c r="AT10" s="66">
        <f>データ!$V$6</f>
        <v>750.24</v>
      </c>
      <c r="AU10" s="67"/>
      <c r="AV10" s="67"/>
      <c r="AW10" s="67"/>
      <c r="AX10" s="67"/>
      <c r="AY10" s="67"/>
      <c r="AZ10" s="67"/>
      <c r="BA10" s="67"/>
      <c r="BB10" s="69">
        <f>データ!$W$6</f>
        <v>941.34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7hWAuM5sLQ6NeDVuql/8ecy8zgFxkYDSAgbXbOAmzooFCggNoCw6hSf8YIBXlxRdKBhKXKgIOg/hAw+mTUMnw==" saltValue="M7zuWF6wb5ZHzSMQ7qUIV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331007</v>
      </c>
      <c r="D6" s="34">
        <f t="shared" si="3"/>
        <v>46</v>
      </c>
      <c r="E6" s="34">
        <f t="shared" si="3"/>
        <v>1</v>
      </c>
      <c r="F6" s="34">
        <f t="shared" si="3"/>
        <v>0</v>
      </c>
      <c r="G6" s="34">
        <f t="shared" si="3"/>
        <v>1</v>
      </c>
      <c r="H6" s="34" t="str">
        <f t="shared" si="3"/>
        <v>岡山県　岡山市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79.510000000000005</v>
      </c>
      <c r="P6" s="35">
        <f t="shared" si="3"/>
        <v>99.84</v>
      </c>
      <c r="Q6" s="35">
        <f t="shared" si="3"/>
        <v>2516</v>
      </c>
      <c r="R6" s="35">
        <f t="shared" si="3"/>
        <v>709241</v>
      </c>
      <c r="S6" s="35">
        <f t="shared" si="3"/>
        <v>789.95</v>
      </c>
      <c r="T6" s="35">
        <f t="shared" si="3"/>
        <v>897.83</v>
      </c>
      <c r="U6" s="35">
        <f t="shared" si="3"/>
        <v>706232</v>
      </c>
      <c r="V6" s="35">
        <f t="shared" si="3"/>
        <v>750.24</v>
      </c>
      <c r="W6" s="35">
        <f t="shared" si="3"/>
        <v>941.34</v>
      </c>
      <c r="X6" s="36">
        <f>IF(X7="",NA(),X7)</f>
        <v>117.36</v>
      </c>
      <c r="Y6" s="36">
        <f t="shared" ref="Y6:AG6" si="4">IF(Y7="",NA(),Y7)</f>
        <v>117.4</v>
      </c>
      <c r="Z6" s="36">
        <f t="shared" si="4"/>
        <v>115.99</v>
      </c>
      <c r="AA6" s="36">
        <f t="shared" si="4"/>
        <v>115.5</v>
      </c>
      <c r="AB6" s="36">
        <f t="shared" si="4"/>
        <v>112.82</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332.95</v>
      </c>
      <c r="AU6" s="36">
        <f t="shared" ref="AU6:BC6" si="6">IF(AU7="",NA(),AU7)</f>
        <v>283.93</v>
      </c>
      <c r="AV6" s="36">
        <f t="shared" si="6"/>
        <v>299.94</v>
      </c>
      <c r="AW6" s="36">
        <f t="shared" si="6"/>
        <v>277.20999999999998</v>
      </c>
      <c r="AX6" s="36">
        <f t="shared" si="6"/>
        <v>256.83999999999997</v>
      </c>
      <c r="AY6" s="36">
        <f t="shared" si="6"/>
        <v>178.43</v>
      </c>
      <c r="AZ6" s="36">
        <f t="shared" si="6"/>
        <v>168.99</v>
      </c>
      <c r="BA6" s="36">
        <f t="shared" si="6"/>
        <v>159.12</v>
      </c>
      <c r="BB6" s="36">
        <f t="shared" si="6"/>
        <v>169.68</v>
      </c>
      <c r="BC6" s="36">
        <f t="shared" si="6"/>
        <v>166.51</v>
      </c>
      <c r="BD6" s="35" t="str">
        <f>IF(BD7="","",IF(BD7="-","【-】","【"&amp;SUBSTITUTE(TEXT(BD7,"#,##0.00"),"-","△")&amp;"】"))</f>
        <v>【261.93】</v>
      </c>
      <c r="BE6" s="36">
        <f>IF(BE7="",NA(),BE7)</f>
        <v>206.46</v>
      </c>
      <c r="BF6" s="36">
        <f t="shared" ref="BF6:BN6" si="7">IF(BF7="",NA(),BF7)</f>
        <v>200.14</v>
      </c>
      <c r="BG6" s="36">
        <f t="shared" si="7"/>
        <v>191.57</v>
      </c>
      <c r="BH6" s="36">
        <f t="shared" si="7"/>
        <v>186.69</v>
      </c>
      <c r="BI6" s="36">
        <f t="shared" si="7"/>
        <v>187.4</v>
      </c>
      <c r="BJ6" s="36">
        <f t="shared" si="7"/>
        <v>220.35</v>
      </c>
      <c r="BK6" s="36">
        <f t="shared" si="7"/>
        <v>212.16</v>
      </c>
      <c r="BL6" s="36">
        <f t="shared" si="7"/>
        <v>206.16</v>
      </c>
      <c r="BM6" s="36">
        <f t="shared" si="7"/>
        <v>203.63</v>
      </c>
      <c r="BN6" s="36">
        <f t="shared" si="7"/>
        <v>198.51</v>
      </c>
      <c r="BO6" s="35" t="str">
        <f>IF(BO7="","",IF(BO7="-","【-】","【"&amp;SUBSTITUTE(TEXT(BO7,"#,##0.00"),"-","△")&amp;"】"))</f>
        <v>【270.46】</v>
      </c>
      <c r="BP6" s="36">
        <f>IF(BP7="",NA(),BP7)</f>
        <v>113.47</v>
      </c>
      <c r="BQ6" s="36">
        <f t="shared" ref="BQ6:BY6" si="8">IF(BQ7="",NA(),BQ7)</f>
        <v>113.15</v>
      </c>
      <c r="BR6" s="36">
        <f t="shared" si="8"/>
        <v>111.71</v>
      </c>
      <c r="BS6" s="36">
        <f t="shared" si="8"/>
        <v>110.94</v>
      </c>
      <c r="BT6" s="36">
        <f t="shared" si="8"/>
        <v>107.88</v>
      </c>
      <c r="BU6" s="36">
        <f t="shared" si="8"/>
        <v>104.05</v>
      </c>
      <c r="BV6" s="36">
        <f t="shared" si="8"/>
        <v>104.16</v>
      </c>
      <c r="BW6" s="36">
        <f t="shared" si="8"/>
        <v>104.03</v>
      </c>
      <c r="BX6" s="36">
        <f t="shared" si="8"/>
        <v>103.04</v>
      </c>
      <c r="BY6" s="36">
        <f t="shared" si="8"/>
        <v>103.28</v>
      </c>
      <c r="BZ6" s="35" t="str">
        <f>IF(BZ7="","",IF(BZ7="-","【-】","【"&amp;SUBSTITUTE(TEXT(BZ7,"#,##0.00"),"-","△")&amp;"】"))</f>
        <v>【103.91】</v>
      </c>
      <c r="CA6" s="36">
        <f>IF(CA7="",NA(),CA7)</f>
        <v>137.32</v>
      </c>
      <c r="CB6" s="36">
        <f t="shared" ref="CB6:CJ6" si="9">IF(CB7="",NA(),CB7)</f>
        <v>137.46</v>
      </c>
      <c r="CC6" s="36">
        <f t="shared" si="9"/>
        <v>139.38</v>
      </c>
      <c r="CD6" s="36">
        <f t="shared" si="9"/>
        <v>140.46</v>
      </c>
      <c r="CE6" s="36">
        <f t="shared" si="9"/>
        <v>144.66999999999999</v>
      </c>
      <c r="CF6" s="36">
        <f t="shared" si="9"/>
        <v>171.57</v>
      </c>
      <c r="CG6" s="36">
        <f t="shared" si="9"/>
        <v>171.29</v>
      </c>
      <c r="CH6" s="36">
        <f t="shared" si="9"/>
        <v>171.54</v>
      </c>
      <c r="CI6" s="36">
        <f t="shared" si="9"/>
        <v>173</v>
      </c>
      <c r="CJ6" s="36">
        <f t="shared" si="9"/>
        <v>173.11</v>
      </c>
      <c r="CK6" s="35" t="str">
        <f>IF(CK7="","",IF(CK7="-","【-】","【"&amp;SUBSTITUTE(TEXT(CK7,"#,##0.00"),"-","△")&amp;"】"))</f>
        <v>【167.11】</v>
      </c>
      <c r="CL6" s="36">
        <f>IF(CL7="",NA(),CL7)</f>
        <v>71.459999999999994</v>
      </c>
      <c r="CM6" s="36">
        <f t="shared" ref="CM6:CU6" si="10">IF(CM7="",NA(),CM7)</f>
        <v>71.62</v>
      </c>
      <c r="CN6" s="36">
        <f t="shared" si="10"/>
        <v>71.2</v>
      </c>
      <c r="CO6" s="36">
        <f t="shared" si="10"/>
        <v>71.27</v>
      </c>
      <c r="CP6" s="36">
        <f t="shared" si="10"/>
        <v>70.989999999999995</v>
      </c>
      <c r="CQ6" s="36">
        <f t="shared" si="10"/>
        <v>58.97</v>
      </c>
      <c r="CR6" s="36">
        <f t="shared" si="10"/>
        <v>58.67</v>
      </c>
      <c r="CS6" s="36">
        <f t="shared" si="10"/>
        <v>59</v>
      </c>
      <c r="CT6" s="36">
        <f t="shared" si="10"/>
        <v>59.36</v>
      </c>
      <c r="CU6" s="36">
        <f t="shared" si="10"/>
        <v>59.32</v>
      </c>
      <c r="CV6" s="35" t="str">
        <f>IF(CV7="","",IF(CV7="-","【-】","【"&amp;SUBSTITUTE(TEXT(CV7,"#,##0.00"),"-","△")&amp;"】"))</f>
        <v>【60.27】</v>
      </c>
      <c r="CW6" s="36">
        <f>IF(CW7="",NA(),CW7)</f>
        <v>90.52</v>
      </c>
      <c r="CX6" s="36">
        <f t="shared" ref="CX6:DF6" si="11">IF(CX7="",NA(),CX7)</f>
        <v>89.96</v>
      </c>
      <c r="CY6" s="36">
        <f t="shared" si="11"/>
        <v>90.75</v>
      </c>
      <c r="CZ6" s="36">
        <f t="shared" si="11"/>
        <v>90.76</v>
      </c>
      <c r="DA6" s="36">
        <f t="shared" si="11"/>
        <v>90.51</v>
      </c>
      <c r="DB6" s="36">
        <f t="shared" si="11"/>
        <v>92.91</v>
      </c>
      <c r="DC6" s="36">
        <f t="shared" si="11"/>
        <v>93.36</v>
      </c>
      <c r="DD6" s="36">
        <f t="shared" si="11"/>
        <v>93.69</v>
      </c>
      <c r="DE6" s="36">
        <f t="shared" si="11"/>
        <v>93.82</v>
      </c>
      <c r="DF6" s="36">
        <f t="shared" si="11"/>
        <v>93.74</v>
      </c>
      <c r="DG6" s="35" t="str">
        <f>IF(DG7="","",IF(DG7="-","【-】","【"&amp;SUBSTITUTE(TEXT(DG7,"#,##0.00"),"-","△")&amp;"】"))</f>
        <v>【89.92】</v>
      </c>
      <c r="DH6" s="36">
        <f>IF(DH7="",NA(),DH7)</f>
        <v>46.7</v>
      </c>
      <c r="DI6" s="36">
        <f t="shared" ref="DI6:DQ6" si="12">IF(DI7="",NA(),DI7)</f>
        <v>47.39</v>
      </c>
      <c r="DJ6" s="36">
        <f t="shared" si="12"/>
        <v>47.95</v>
      </c>
      <c r="DK6" s="36">
        <f t="shared" si="12"/>
        <v>48.55</v>
      </c>
      <c r="DL6" s="36">
        <f t="shared" si="12"/>
        <v>49.04</v>
      </c>
      <c r="DM6" s="36">
        <f t="shared" si="12"/>
        <v>46.73</v>
      </c>
      <c r="DN6" s="36">
        <f t="shared" si="12"/>
        <v>47.39</v>
      </c>
      <c r="DO6" s="36">
        <f t="shared" si="12"/>
        <v>48.05</v>
      </c>
      <c r="DP6" s="36">
        <f t="shared" si="12"/>
        <v>48.64</v>
      </c>
      <c r="DQ6" s="36">
        <f t="shared" si="12"/>
        <v>49.23</v>
      </c>
      <c r="DR6" s="35" t="str">
        <f>IF(DR7="","",IF(DR7="-","【-】","【"&amp;SUBSTITUTE(TEXT(DR7,"#,##0.00"),"-","△")&amp;"】"))</f>
        <v>【48.85】</v>
      </c>
      <c r="DS6" s="36">
        <f>IF(DS7="",NA(),DS7)</f>
        <v>19.48</v>
      </c>
      <c r="DT6" s="36">
        <f t="shared" ref="DT6:EB6" si="13">IF(DT7="",NA(),DT7)</f>
        <v>21.05</v>
      </c>
      <c r="DU6" s="36">
        <f t="shared" si="13"/>
        <v>22.56</v>
      </c>
      <c r="DV6" s="36">
        <f t="shared" si="13"/>
        <v>24.64</v>
      </c>
      <c r="DW6" s="36">
        <f t="shared" si="13"/>
        <v>25.12</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1.1399999999999999</v>
      </c>
      <c r="EE6" s="36">
        <f t="shared" ref="EE6:EM6" si="14">IF(EE7="",NA(),EE7)</f>
        <v>0.98</v>
      </c>
      <c r="EF6" s="36">
        <f t="shared" si="14"/>
        <v>0.9</v>
      </c>
      <c r="EG6" s="36">
        <f t="shared" si="14"/>
        <v>0.91</v>
      </c>
      <c r="EH6" s="36">
        <f t="shared" si="14"/>
        <v>0.89</v>
      </c>
      <c r="EI6" s="36">
        <f t="shared" si="14"/>
        <v>1.23</v>
      </c>
      <c r="EJ6" s="36">
        <f t="shared" si="14"/>
        <v>1.23</v>
      </c>
      <c r="EK6" s="36">
        <f t="shared" si="14"/>
        <v>1.18</v>
      </c>
      <c r="EL6" s="36">
        <f t="shared" si="14"/>
        <v>0.97</v>
      </c>
      <c r="EM6" s="36">
        <f t="shared" si="14"/>
        <v>1.03</v>
      </c>
      <c r="EN6" s="35" t="str">
        <f>IF(EN7="","",IF(EN7="-","【-】","【"&amp;SUBSTITUTE(TEXT(EN7,"#,##0.00"),"-","△")&amp;"】"))</f>
        <v>【0.70】</v>
      </c>
    </row>
    <row r="7" spans="1:144" s="37" customFormat="1" x14ac:dyDescent="0.15">
      <c r="A7" s="29"/>
      <c r="B7" s="38">
        <v>2018</v>
      </c>
      <c r="C7" s="38">
        <v>331007</v>
      </c>
      <c r="D7" s="38">
        <v>46</v>
      </c>
      <c r="E7" s="38">
        <v>1</v>
      </c>
      <c r="F7" s="38">
        <v>0</v>
      </c>
      <c r="G7" s="38">
        <v>1</v>
      </c>
      <c r="H7" s="38" t="s">
        <v>92</v>
      </c>
      <c r="I7" s="38" t="s">
        <v>93</v>
      </c>
      <c r="J7" s="38" t="s">
        <v>94</v>
      </c>
      <c r="K7" s="38" t="s">
        <v>95</v>
      </c>
      <c r="L7" s="38" t="s">
        <v>96</v>
      </c>
      <c r="M7" s="38" t="s">
        <v>97</v>
      </c>
      <c r="N7" s="39" t="s">
        <v>98</v>
      </c>
      <c r="O7" s="39">
        <v>79.510000000000005</v>
      </c>
      <c r="P7" s="39">
        <v>99.84</v>
      </c>
      <c r="Q7" s="39">
        <v>2516</v>
      </c>
      <c r="R7" s="39">
        <v>709241</v>
      </c>
      <c r="S7" s="39">
        <v>789.95</v>
      </c>
      <c r="T7" s="39">
        <v>897.83</v>
      </c>
      <c r="U7" s="39">
        <v>706232</v>
      </c>
      <c r="V7" s="39">
        <v>750.24</v>
      </c>
      <c r="W7" s="39">
        <v>941.34</v>
      </c>
      <c r="X7" s="39">
        <v>117.36</v>
      </c>
      <c r="Y7" s="39">
        <v>117.4</v>
      </c>
      <c r="Z7" s="39">
        <v>115.99</v>
      </c>
      <c r="AA7" s="39">
        <v>115.5</v>
      </c>
      <c r="AB7" s="39">
        <v>112.82</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332.95</v>
      </c>
      <c r="AU7" s="39">
        <v>283.93</v>
      </c>
      <c r="AV7" s="39">
        <v>299.94</v>
      </c>
      <c r="AW7" s="39">
        <v>277.20999999999998</v>
      </c>
      <c r="AX7" s="39">
        <v>256.83999999999997</v>
      </c>
      <c r="AY7" s="39">
        <v>178.43</v>
      </c>
      <c r="AZ7" s="39">
        <v>168.99</v>
      </c>
      <c r="BA7" s="39">
        <v>159.12</v>
      </c>
      <c r="BB7" s="39">
        <v>169.68</v>
      </c>
      <c r="BC7" s="39">
        <v>166.51</v>
      </c>
      <c r="BD7" s="39">
        <v>261.93</v>
      </c>
      <c r="BE7" s="39">
        <v>206.46</v>
      </c>
      <c r="BF7" s="39">
        <v>200.14</v>
      </c>
      <c r="BG7" s="39">
        <v>191.57</v>
      </c>
      <c r="BH7" s="39">
        <v>186.69</v>
      </c>
      <c r="BI7" s="39">
        <v>187.4</v>
      </c>
      <c r="BJ7" s="39">
        <v>220.35</v>
      </c>
      <c r="BK7" s="39">
        <v>212.16</v>
      </c>
      <c r="BL7" s="39">
        <v>206.16</v>
      </c>
      <c r="BM7" s="39">
        <v>203.63</v>
      </c>
      <c r="BN7" s="39">
        <v>198.51</v>
      </c>
      <c r="BO7" s="39">
        <v>270.45999999999998</v>
      </c>
      <c r="BP7" s="39">
        <v>113.47</v>
      </c>
      <c r="BQ7" s="39">
        <v>113.15</v>
      </c>
      <c r="BR7" s="39">
        <v>111.71</v>
      </c>
      <c r="BS7" s="39">
        <v>110.94</v>
      </c>
      <c r="BT7" s="39">
        <v>107.88</v>
      </c>
      <c r="BU7" s="39">
        <v>104.05</v>
      </c>
      <c r="BV7" s="39">
        <v>104.16</v>
      </c>
      <c r="BW7" s="39">
        <v>104.03</v>
      </c>
      <c r="BX7" s="39">
        <v>103.04</v>
      </c>
      <c r="BY7" s="39">
        <v>103.28</v>
      </c>
      <c r="BZ7" s="39">
        <v>103.91</v>
      </c>
      <c r="CA7" s="39">
        <v>137.32</v>
      </c>
      <c r="CB7" s="39">
        <v>137.46</v>
      </c>
      <c r="CC7" s="39">
        <v>139.38</v>
      </c>
      <c r="CD7" s="39">
        <v>140.46</v>
      </c>
      <c r="CE7" s="39">
        <v>144.66999999999999</v>
      </c>
      <c r="CF7" s="39">
        <v>171.57</v>
      </c>
      <c r="CG7" s="39">
        <v>171.29</v>
      </c>
      <c r="CH7" s="39">
        <v>171.54</v>
      </c>
      <c r="CI7" s="39">
        <v>173</v>
      </c>
      <c r="CJ7" s="39">
        <v>173.11</v>
      </c>
      <c r="CK7" s="39">
        <v>167.11</v>
      </c>
      <c r="CL7" s="39">
        <v>71.459999999999994</v>
      </c>
      <c r="CM7" s="39">
        <v>71.62</v>
      </c>
      <c r="CN7" s="39">
        <v>71.2</v>
      </c>
      <c r="CO7" s="39">
        <v>71.27</v>
      </c>
      <c r="CP7" s="39">
        <v>70.989999999999995</v>
      </c>
      <c r="CQ7" s="39">
        <v>58.97</v>
      </c>
      <c r="CR7" s="39">
        <v>58.67</v>
      </c>
      <c r="CS7" s="39">
        <v>59</v>
      </c>
      <c r="CT7" s="39">
        <v>59.36</v>
      </c>
      <c r="CU7" s="39">
        <v>59.32</v>
      </c>
      <c r="CV7" s="39">
        <v>60.27</v>
      </c>
      <c r="CW7" s="39">
        <v>90.52</v>
      </c>
      <c r="CX7" s="39">
        <v>89.96</v>
      </c>
      <c r="CY7" s="39">
        <v>90.75</v>
      </c>
      <c r="CZ7" s="39">
        <v>90.76</v>
      </c>
      <c r="DA7" s="39">
        <v>90.51</v>
      </c>
      <c r="DB7" s="39">
        <v>92.91</v>
      </c>
      <c r="DC7" s="39">
        <v>93.36</v>
      </c>
      <c r="DD7" s="39">
        <v>93.69</v>
      </c>
      <c r="DE7" s="39">
        <v>93.82</v>
      </c>
      <c r="DF7" s="39">
        <v>93.74</v>
      </c>
      <c r="DG7" s="39">
        <v>89.92</v>
      </c>
      <c r="DH7" s="39">
        <v>46.7</v>
      </c>
      <c r="DI7" s="39">
        <v>47.39</v>
      </c>
      <c r="DJ7" s="39">
        <v>47.95</v>
      </c>
      <c r="DK7" s="39">
        <v>48.55</v>
      </c>
      <c r="DL7" s="39">
        <v>49.04</v>
      </c>
      <c r="DM7" s="39">
        <v>46.73</v>
      </c>
      <c r="DN7" s="39">
        <v>47.39</v>
      </c>
      <c r="DO7" s="39">
        <v>48.05</v>
      </c>
      <c r="DP7" s="39">
        <v>48.64</v>
      </c>
      <c r="DQ7" s="39">
        <v>49.23</v>
      </c>
      <c r="DR7" s="39">
        <v>48.85</v>
      </c>
      <c r="DS7" s="39">
        <v>19.48</v>
      </c>
      <c r="DT7" s="39">
        <v>21.05</v>
      </c>
      <c r="DU7" s="39">
        <v>22.56</v>
      </c>
      <c r="DV7" s="39">
        <v>24.64</v>
      </c>
      <c r="DW7" s="39">
        <v>25.12</v>
      </c>
      <c r="DX7" s="39">
        <v>15.33</v>
      </c>
      <c r="DY7" s="39">
        <v>16.739999999999998</v>
      </c>
      <c r="DZ7" s="39">
        <v>17.97</v>
      </c>
      <c r="EA7" s="39">
        <v>19.95</v>
      </c>
      <c r="EB7" s="39">
        <v>21.62</v>
      </c>
      <c r="EC7" s="39">
        <v>17.8</v>
      </c>
      <c r="ED7" s="39">
        <v>1.1399999999999999</v>
      </c>
      <c r="EE7" s="39">
        <v>0.98</v>
      </c>
      <c r="EF7" s="39">
        <v>0.9</v>
      </c>
      <c r="EG7" s="39">
        <v>0.91</v>
      </c>
      <c r="EH7" s="39">
        <v>0.89</v>
      </c>
      <c r="EI7" s="39">
        <v>1.23</v>
      </c>
      <c r="EJ7" s="39">
        <v>1.23</v>
      </c>
      <c r="EK7" s="39">
        <v>1.18</v>
      </c>
      <c r="EL7" s="39">
        <v>0.97</v>
      </c>
      <c r="EM7" s="39">
        <v>1.03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岡山市水道局</cp:lastModifiedBy>
  <dcterms:created xsi:type="dcterms:W3CDTF">2019-12-05T04:24:29Z</dcterms:created>
  <dcterms:modified xsi:type="dcterms:W3CDTF">2020-01-28T06:40:54Z</dcterms:modified>
  <cp:category/>
</cp:coreProperties>
</file>