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500 経営関係業務\400 決算\100 決算事務 &amp; 決算統計\H30決算統計\02 決算統計\07 経営比較分析\02 回答\"/>
    </mc:Choice>
  </mc:AlternateContent>
  <workbookProtection workbookAlgorithmName="SHA-512" workbookHashValue="9JT2QZbiTigv05/gObw1uDvR7Ef3GSjTIu59S1+EmbFXBOTg054S19bAUKI7Yc9PzAvwTJ/H9Bk/IBtkaz9ZYw==" workbookSaltValue="7ylbi7jmIXvYRKutzrPAh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<sst xmlns="http://schemas.openxmlformats.org/spreadsheetml/2006/main" count="223" uniqueCount="111">
  <si>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</si>
  <si>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</si>
  <si>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</si>
  <si>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</si>
  <si>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</si>
  <si>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</si>
  <si>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</si>
  <si>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</si>
  <si>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</si>
  <si>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</si>
  <si>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</si>
  <si>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</si>
  <si>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</si>
  <si>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</si>
  <si>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</si>
  <si>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</si>
  <si>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</si>
  <si>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</si>
  <si>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</si>
  <si>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</si>
  <si>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</si>
  <si>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</si>
  <si>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</si>
  <si>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</si>
  <si>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</si>
  <si>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</si>
  <si>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</si>
  <si>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</si>
  <si>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</si>
  <si>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</si>
  <si>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</si>
  <si>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</si>
  <si>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</si>
  <si>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</si>
  <si>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</si>
  <si>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</si>
  <si>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</si>
  <si>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</si>
  <si>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</si>
  <si>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</si>
  <si>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</si>
  <si>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</si>
  <si>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</si>
  <si>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</si>
  <si>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</si>
  <si>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</si>
  <si>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</si>
  <si>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</si>
  <si>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</si>
  <si>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</si>
  <si>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</si>
  <si>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</si>
  <si>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</si>
  <si>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</si>
  <si>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</si>
  <si>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</si>
  <si>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</si>
  <si>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</si>
  <si>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</si>
  <si>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</si>
  <si>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</si>
  <si>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</si>
  <si>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</si>
  <si>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</si>
  <si>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</si>
  <si>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</si>
  <si>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</si>
  <si>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</si>
  <si>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</si>
  <si>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</si>
  <si>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</si>
  <si>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</si>
  <si>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</si>
  <si>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</si>
  <si>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</si>
  <si>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</si>
  <si>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</si>
  <si>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</si>
  <si>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</si>
  <si>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</si>
  <si>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</si>
  <si>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</si>
  <si>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</si>
  <si>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</si>
  <si>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</si>
  <si>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</si>
  <si>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</si>
  <si>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</si>
  <si>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</si>
  <si>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</si>
  <si>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</si>
  <si>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</si>
  <si>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</si>
  <si>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</si>
  <si>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</si>
  <si>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</si>
  <si>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岡山市</t>
  </si>
  <si>
    <t>法適用</t>
  </si>
  <si>
    <t>下水道事業</t>
  </si>
  <si>
    <t>公共下水道</t>
  </si>
  <si>
    <t>政令市等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</si>
  <si>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</si>
  <si>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</si>
  <si>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</si>
  <si>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</si>
  <si>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</si>
  <si>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</si>
  <si>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</si>
  <si>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類似団体間での比較では、本格的な整備時期が平成一桁以降と遅いことから、老朽化の指標の数値はいずれも低い。（本市は平成22年度より地方公営企業法を適用しており、①有形固定資産減価償却率（％）は法適用以降の減価償却累計で算出されるため、その点に留意する必要がある。）
　ただし、将来的には多額の更新需要が見込まれることから、長寿命化や改築更新費用の平準化を計画的に進める必要がある。</t>
    <phoneticPr fontId="4"/>
  </si>
  <si>
    <t>　持続可能な下水道事業の運営を図るため、Ｈ27年度に策定した経営戦略（岡山市下水道事業経営計画2016）の中で目標数値を定め、ＰＤＣＡサイクルにより経営改善を図ることとしている。
　具体的には、接続促進による使用料収入の確保、施設の統廃合や施設管理の効率化等による支出の削減等により、経営改善を進めることとしている。</t>
    <phoneticPr fontId="4"/>
  </si>
  <si>
    <r>
      <t>　岡山市の下水道事業の普及率（下水道を使用できる状況下にある人口の割合）及び⑧水洗化率（普及人口のうち実際に下水道に接続している人口）は類似団体（政令市等）の中で、最も低い。これは、平成の一桁になってから本格的に整備した（現在も整備途上である）こと等が要因である。
　各指標の特徴としては以下のとおり
①一般会計繰入金により赤字相当額を補てんしており、１００％程度となっている。
②一般会計繰入金により赤字相当額を補てんしており、欠損金は生じていない。
③類似団体と比べ整備時期が遅いこと等により、経費に占める償還元金の割合が高いため、他都市に比べて低水準となっている。
④類似団体と比べ整備時期が遅いこと等により、高水準となっているが、確実に減少している。
⑤使用料対象としている額に対し、１００％は賄えていない。
⑥資本費が高いこと（④）等により、高い水準にあるが、</t>
    </r>
    <r>
      <rPr>
        <sz val="11"/>
        <rFont val="ＭＳ ゴシック"/>
        <family val="3"/>
        <charset val="128"/>
      </rPr>
      <t>減少傾向にある。</t>
    </r>
    <r>
      <rPr>
        <sz val="11"/>
        <color theme="1"/>
        <rFont val="ＭＳ ゴシック"/>
        <family val="3"/>
        <charset val="128"/>
      </rPr>
      <t xml:space="preserve">
⑦晴天時一日平均水量÷晴天時現在処理能力×１００で表される指標であるが、分母の能力に県所管の流域下水道を含めていないため、参考外。
⑧整備途上であることから、低い水準にあるが、年々高くなっている。</t>
    </r>
    <rPh sb="249" eb="251">
      <t>ケイヒ</t>
    </rPh>
    <rPh sb="252" eb="253">
      <t>シ</t>
    </rPh>
    <rPh sb="255" eb="257">
      <t>ショウカン</t>
    </rPh>
    <rPh sb="257" eb="259">
      <t>ガンキン</t>
    </rPh>
    <rPh sb="260" eb="262">
      <t>ワリアイ</t>
    </rPh>
    <rPh sb="263" eb="264">
      <t>タカ</t>
    </rPh>
    <rPh sb="268" eb="271">
      <t>タトシ</t>
    </rPh>
    <rPh sb="272" eb="273">
      <t>クラ</t>
    </rPh>
    <rPh sb="275" eb="276">
      <t>テイ</t>
    </rPh>
    <rPh sb="387" eb="389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</si>
</sst>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B-47D4-A9E8-BA41BF5C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0.38</c:v>
                </c:pt>
                <c:pt idx="1">
                  <c:v>0.35</c:v>
                </c:pt>
                <c:pt idx="2">
                  <c:v>0.39</c:v>
                </c:pt>
                <c:pt idx="3">
                  <c:v>0.43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8B-47D4-A9E8-BA41BF5C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233.74</c:v>
                </c:pt>
                <c:pt idx="1">
                  <c:v>239.99</c:v>
                </c:pt>
                <c:pt idx="2">
                  <c:v>227.5</c:v>
                </c:pt>
                <c:pt idx="3">
                  <c:v>224.58</c:v>
                </c:pt>
                <c:pt idx="4">
                  <c:v>218.56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9-42D3-B0C6-D7B6BF18E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59.58</c:v>
                </c:pt>
                <c:pt idx="1">
                  <c:v>58.79</c:v>
                </c:pt>
                <c:pt idx="2">
                  <c:v>59.16</c:v>
                </c:pt>
                <c:pt idx="3">
                  <c:v>59.44</c:v>
                </c:pt>
                <c:pt idx="4">
                  <c:v>57.38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9-42D3-B0C6-D7B6BF18E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86.91</c:v>
                </c:pt>
                <c:pt idx="1">
                  <c:v>87.36</c:v>
                </c:pt>
                <c:pt idx="2">
                  <c:v>87.88</c:v>
                </c:pt>
                <c:pt idx="3">
                  <c:v>88.21</c:v>
                </c:pt>
                <c:pt idx="4">
                  <c:v>89.03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D-4575-984D-ADC62592D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98.71</c:v>
                </c:pt>
                <c:pt idx="1">
                  <c:v>98.76</c:v>
                </c:pt>
                <c:pt idx="2">
                  <c:v>98.86</c:v>
                </c:pt>
                <c:pt idx="3">
                  <c:v>98.9</c:v>
                </c:pt>
                <c:pt idx="4">
                  <c:v>98.98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D-4575-984D-ADC62592D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100.3</c:v>
                </c:pt>
                <c:pt idx="1">
                  <c:v>99.99</c:v>
                </c:pt>
                <c:pt idx="2">
                  <c:v>99.91</c:v>
                </c:pt>
                <c:pt idx="3">
                  <c:v>99.83</c:v>
                </c:pt>
                <c:pt idx="4">
                  <c:v>99.79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5-4160-A54D-0F275306C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108.59</c:v>
                </c:pt>
                <c:pt idx="2">
                  <c:v>109.1</c:v>
                </c:pt>
                <c:pt idx="3">
                  <c:v>109.39</c:v>
                </c:pt>
                <c:pt idx="4">
                  <c:v>109.5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5-4160-A54D-0F275306C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12.73</c:v>
                </c:pt>
                <c:pt idx="1">
                  <c:v>15.02</c:v>
                </c:pt>
                <c:pt idx="2">
                  <c:v>17.239999999999998</c:v>
                </c:pt>
                <c:pt idx="3">
                  <c:v>19.43</c:v>
                </c:pt>
                <c:pt idx="4">
                  <c:v>21.48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6-44F0-A26F-8DB0D49E5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42</c:v>
                </c:pt>
                <c:pt idx="1">
                  <c:v>43.2</c:v>
                </c:pt>
                <c:pt idx="2">
                  <c:v>44.55</c:v>
                </c:pt>
                <c:pt idx="3">
                  <c:v>45.79</c:v>
                </c:pt>
                <c:pt idx="4">
                  <c:v>47.06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6-44F0-A26F-8DB0D49E5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2.59</c:v>
                </c:pt>
                <c:pt idx="2">
                  <c:v>3.11</c:v>
                </c:pt>
                <c:pt idx="3">
                  <c:v>3.58</c:v>
                </c:pt>
                <c:pt idx="4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1-46FC-B081-9B75A271C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6.95</c:v>
                </c:pt>
                <c:pt idx="1">
                  <c:v>7.39</c:v>
                </c:pt>
                <c:pt idx="2">
                  <c:v>8.25</c:v>
                </c:pt>
                <c:pt idx="3">
                  <c:v>9</c:v>
                </c:pt>
                <c:pt idx="4">
                  <c:v>9.6300000000000008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1-46FC-B081-9B75A271C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2-41D4-9A7A-C5E2B9B4A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0.54</c:v>
                </c:pt>
                <c:pt idx="2">
                  <c:v>0.36</c:v>
                </c:pt>
                <c:pt idx="3">
                  <c:v>0.22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2-41D4-9A7A-C5E2B9B4A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16.14</c:v>
                </c:pt>
                <c:pt idx="1">
                  <c:v>22.6</c:v>
                </c:pt>
                <c:pt idx="2">
                  <c:v>19.37</c:v>
                </c:pt>
                <c:pt idx="3">
                  <c:v>31.84</c:v>
                </c:pt>
                <c:pt idx="4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5-400A-B581-6149EB95E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55.68</c:v>
                </c:pt>
                <c:pt idx="1">
                  <c:v>56.18</c:v>
                </c:pt>
                <c:pt idx="2">
                  <c:v>59.45</c:v>
                </c:pt>
                <c:pt idx="3">
                  <c:v>64.94</c:v>
                </c:pt>
                <c:pt idx="4">
                  <c:v>70.08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5-400A-B581-6149EB95E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1089.6500000000001</c:v>
                </c:pt>
                <c:pt idx="1">
                  <c:v>1077.3399999999999</c:v>
                </c:pt>
                <c:pt idx="2">
                  <c:v>1057.6199999999999</c:v>
                </c:pt>
                <c:pt idx="3">
                  <c:v>1031.3599999999999</c:v>
                </c:pt>
                <c:pt idx="4">
                  <c:v>1007.32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9-4588-9F5A-C4AA21FA7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627.59</c:v>
                </c:pt>
                <c:pt idx="1">
                  <c:v>594.09</c:v>
                </c:pt>
                <c:pt idx="2">
                  <c:v>576.02</c:v>
                </c:pt>
                <c:pt idx="3">
                  <c:v>549.48</c:v>
                </c:pt>
                <c:pt idx="4">
                  <c:v>537.13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9-4588-9F5A-C4AA21FA7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97.01</c:v>
                </c:pt>
                <c:pt idx="1">
                  <c:v>97.99</c:v>
                </c:pt>
                <c:pt idx="2">
                  <c:v>97.32</c:v>
                </c:pt>
                <c:pt idx="3">
                  <c:v>98.53</c:v>
                </c:pt>
                <c:pt idx="4">
                  <c:v>98.11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9-4C08-A55C-3475F7EC6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113.93</c:v>
                </c:pt>
                <c:pt idx="1">
                  <c:v>114.03</c:v>
                </c:pt>
                <c:pt idx="2">
                  <c:v>113.34</c:v>
                </c:pt>
                <c:pt idx="3">
                  <c:v>113.83</c:v>
                </c:pt>
                <c:pt idx="4">
                  <c:v>112.43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9-4C08-A55C-3475F7EC6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193.74</c:v>
                </c:pt>
                <c:pt idx="1">
                  <c:v>189.43</c:v>
                </c:pt>
                <c:pt idx="2">
                  <c:v>189.15</c:v>
                </c:pt>
                <c:pt idx="3">
                  <c:v>186.38</c:v>
                </c:pt>
                <c:pt idx="4">
                  <c:v>186.8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A-4A14-AAED-456B838E8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116.77</c:v>
                </c:pt>
                <c:pt idx="1">
                  <c:v>116.93</c:v>
                </c:pt>
                <c:pt idx="2">
                  <c:v>117.4</c:v>
                </c:pt>
                <c:pt idx="3">
                  <c:v>116.87</c:v>
                </c:pt>
                <c:pt idx="4">
                  <c:v>118.55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A-4A14-AAED-456B838E8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2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岡山県　岡山市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政令市等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709241</v>
      </c>
      <c r="AM8" s="50"/>
      <c r="AN8" s="50"/>
      <c r="AO8" s="50"/>
      <c r="AP8" s="50"/>
      <c r="AQ8" s="50"/>
      <c r="AR8" s="50"/>
      <c r="AS8" s="50"/>
      <c r="AT8" s="45">
        <f>データ!T6</f>
        <v>789.95</v>
      </c>
      <c r="AU8" s="45"/>
      <c r="AV8" s="45"/>
      <c r="AW8" s="45"/>
      <c r="AX8" s="45"/>
      <c r="AY8" s="45"/>
      <c r="AZ8" s="45"/>
      <c r="BA8" s="45"/>
      <c r="BB8" s="45">
        <f>データ!U6</f>
        <v>897.83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39.78</v>
      </c>
      <c r="J10" s="45"/>
      <c r="K10" s="45"/>
      <c r="L10" s="45"/>
      <c r="M10" s="45"/>
      <c r="N10" s="45"/>
      <c r="O10" s="45"/>
      <c r="P10" s="45">
        <f>データ!P6</f>
        <v>66.31</v>
      </c>
      <c r="Q10" s="45"/>
      <c r="R10" s="45"/>
      <c r="S10" s="45"/>
      <c r="T10" s="45"/>
      <c r="U10" s="45"/>
      <c r="V10" s="45"/>
      <c r="W10" s="45">
        <f>データ!Q6</f>
        <v>87.2</v>
      </c>
      <c r="X10" s="45"/>
      <c r="Y10" s="45"/>
      <c r="Z10" s="45"/>
      <c r="AA10" s="45"/>
      <c r="AB10" s="45"/>
      <c r="AC10" s="45"/>
      <c r="AD10" s="50">
        <f>データ!R6</f>
        <v>2957</v>
      </c>
      <c r="AE10" s="50"/>
      <c r="AF10" s="50"/>
      <c r="AG10" s="50"/>
      <c r="AH10" s="50"/>
      <c r="AI10" s="50"/>
      <c r="AJ10" s="50"/>
      <c r="AK10" s="2"/>
      <c r="AL10" s="50">
        <f>データ!V6</f>
        <v>469031</v>
      </c>
      <c r="AM10" s="50"/>
      <c r="AN10" s="50"/>
      <c r="AO10" s="50"/>
      <c r="AP10" s="50"/>
      <c r="AQ10" s="50"/>
      <c r="AR10" s="50"/>
      <c r="AS10" s="50"/>
      <c r="AT10" s="45">
        <f>データ!W6</f>
        <v>75.03</v>
      </c>
      <c r="AU10" s="45"/>
      <c r="AV10" s="45"/>
      <c r="AW10" s="45"/>
      <c r="AX10" s="45"/>
      <c r="AY10" s="45"/>
      <c r="AZ10" s="45"/>
      <c r="BA10" s="45"/>
      <c r="BB10" s="45">
        <f>データ!X6</f>
        <v>6251.25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110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108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109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RjQL5WXO3IlgjobMgjWxaxckyOWekcEDgAwIAjdfMXwsLTu12jZR+LVajRCzJnXWQRqdwmyHnf1Lrfr636mkcw==" saltValue="OgH6k4//zegyE9synCuhG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331007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岡山県　岡山市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政令市等</v>
      </c>
      <c r="M6" s="33" t="str">
        <f t="shared" si="3"/>
        <v>非設置</v>
      </c>
      <c r="N6" s="34" t="str">
        <f t="shared" si="3"/>
        <v>-</v>
      </c>
      <c r="O6" s="34">
        <f t="shared" si="3"/>
        <v>39.78</v>
      </c>
      <c r="P6" s="34">
        <f t="shared" si="3"/>
        <v>66.31</v>
      </c>
      <c r="Q6" s="34">
        <f t="shared" si="3"/>
        <v>87.2</v>
      </c>
      <c r="R6" s="34">
        <f t="shared" si="3"/>
        <v>2957</v>
      </c>
      <c r="S6" s="34">
        <f t="shared" si="3"/>
        <v>709241</v>
      </c>
      <c r="T6" s="34">
        <f t="shared" si="3"/>
        <v>789.95</v>
      </c>
      <c r="U6" s="34">
        <f t="shared" si="3"/>
        <v>897.83</v>
      </c>
      <c r="V6" s="34">
        <f t="shared" si="3"/>
        <v>469031</v>
      </c>
      <c r="W6" s="34">
        <f t="shared" si="3"/>
        <v>75.03</v>
      </c>
      <c r="X6" s="34">
        <f t="shared" si="3"/>
        <v>6251.25</v>
      </c>
      <c r="Y6" s="35">
        <f>IF(Y7="",NA(),Y7)</f>
        <v>100.3</v>
      </c>
      <c r="Z6" s="35">
        <f t="shared" ref="Z6:AH6" si="4">IF(Z7="",NA(),Z7)</f>
        <v>99.99</v>
      </c>
      <c r="AA6" s="35">
        <f t="shared" si="4"/>
        <v>99.91</v>
      </c>
      <c r="AB6" s="35">
        <f t="shared" si="4"/>
        <v>99.83</v>
      </c>
      <c r="AC6" s="35">
        <f t="shared" si="4"/>
        <v>99.79</v>
      </c>
      <c r="AD6" s="35">
        <f t="shared" si="4"/>
        <v>108.24</v>
      </c>
      <c r="AE6" s="35">
        <f t="shared" si="4"/>
        <v>108.59</v>
      </c>
      <c r="AF6" s="35">
        <f t="shared" si="4"/>
        <v>109.1</v>
      </c>
      <c r="AG6" s="35">
        <f t="shared" si="4"/>
        <v>109.39</v>
      </c>
      <c r="AH6" s="35">
        <f t="shared" si="4"/>
        <v>109.5</v>
      </c>
      <c r="AI6" s="34" t="str">
        <f>IF(AI7="","",IF(AI7="-","【-】","【"&amp;SUBSTITUTE(TEXT(AI7,"#,##0.00"),"-","△")&amp;"】"))</f>
        <v>【108.69】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0.61</v>
      </c>
      <c r="AP6" s="35">
        <f t="shared" si="5"/>
        <v>0.54</v>
      </c>
      <c r="AQ6" s="35">
        <f t="shared" si="5"/>
        <v>0.36</v>
      </c>
      <c r="AR6" s="35">
        <f t="shared" si="5"/>
        <v>0.22</v>
      </c>
      <c r="AS6" s="35">
        <f t="shared" si="5"/>
        <v>0.01</v>
      </c>
      <c r="AT6" s="34" t="str">
        <f>IF(AT7="","",IF(AT7="-","【-】","【"&amp;SUBSTITUTE(TEXT(AT7,"#,##0.00"),"-","△")&amp;"】"))</f>
        <v>【3.28】</v>
      </c>
      <c r="AU6" s="35">
        <f>IF(AU7="",NA(),AU7)</f>
        <v>16.14</v>
      </c>
      <c r="AV6" s="35">
        <f t="shared" ref="AV6:BD6" si="6">IF(AV7="",NA(),AV7)</f>
        <v>22.6</v>
      </c>
      <c r="AW6" s="35">
        <f t="shared" si="6"/>
        <v>19.37</v>
      </c>
      <c r="AX6" s="35">
        <f t="shared" si="6"/>
        <v>31.84</v>
      </c>
      <c r="AY6" s="35">
        <f t="shared" si="6"/>
        <v>26.6</v>
      </c>
      <c r="AZ6" s="35">
        <f t="shared" si="6"/>
        <v>55.68</v>
      </c>
      <c r="BA6" s="35">
        <f t="shared" si="6"/>
        <v>56.18</v>
      </c>
      <c r="BB6" s="35">
        <f t="shared" si="6"/>
        <v>59.45</v>
      </c>
      <c r="BC6" s="35">
        <f t="shared" si="6"/>
        <v>64.94</v>
      </c>
      <c r="BD6" s="35">
        <f t="shared" si="6"/>
        <v>70.08</v>
      </c>
      <c r="BE6" s="34" t="str">
        <f>IF(BE7="","",IF(BE7="-","【-】","【"&amp;SUBSTITUTE(TEXT(BE7,"#,##0.00"),"-","△")&amp;"】"))</f>
        <v>【69.49】</v>
      </c>
      <c r="BF6" s="35">
        <f>IF(BF7="",NA(),BF7)</f>
        <v>1089.6500000000001</v>
      </c>
      <c r="BG6" s="35">
        <f t="shared" ref="BG6:BO6" si="7">IF(BG7="",NA(),BG7)</f>
        <v>1077.3399999999999</v>
      </c>
      <c r="BH6" s="35">
        <f t="shared" si="7"/>
        <v>1057.6199999999999</v>
      </c>
      <c r="BI6" s="35">
        <f t="shared" si="7"/>
        <v>1031.3599999999999</v>
      </c>
      <c r="BJ6" s="35">
        <f t="shared" si="7"/>
        <v>1007.32</v>
      </c>
      <c r="BK6" s="35">
        <f t="shared" si="7"/>
        <v>627.59</v>
      </c>
      <c r="BL6" s="35">
        <f t="shared" si="7"/>
        <v>594.09</v>
      </c>
      <c r="BM6" s="35">
        <f t="shared" si="7"/>
        <v>576.02</v>
      </c>
      <c r="BN6" s="35">
        <f t="shared" si="7"/>
        <v>549.48</v>
      </c>
      <c r="BO6" s="35">
        <f t="shared" si="7"/>
        <v>537.13</v>
      </c>
      <c r="BP6" s="34" t="str">
        <f>IF(BP7="","",IF(BP7="-","【-】","【"&amp;SUBSTITUTE(TEXT(BP7,"#,##0.00"),"-","△")&amp;"】"))</f>
        <v>【682.78】</v>
      </c>
      <c r="BQ6" s="35">
        <f>IF(BQ7="",NA(),BQ7)</f>
        <v>97.01</v>
      </c>
      <c r="BR6" s="35">
        <f t="shared" ref="BR6:BZ6" si="8">IF(BR7="",NA(),BR7)</f>
        <v>97.99</v>
      </c>
      <c r="BS6" s="35">
        <f t="shared" si="8"/>
        <v>97.32</v>
      </c>
      <c r="BT6" s="35">
        <f t="shared" si="8"/>
        <v>98.53</v>
      </c>
      <c r="BU6" s="35">
        <f t="shared" si="8"/>
        <v>98.11</v>
      </c>
      <c r="BV6" s="35">
        <f t="shared" si="8"/>
        <v>113.93</v>
      </c>
      <c r="BW6" s="35">
        <f t="shared" si="8"/>
        <v>114.03</v>
      </c>
      <c r="BX6" s="35">
        <f t="shared" si="8"/>
        <v>113.34</v>
      </c>
      <c r="BY6" s="35">
        <f t="shared" si="8"/>
        <v>113.83</v>
      </c>
      <c r="BZ6" s="35">
        <f t="shared" si="8"/>
        <v>112.43</v>
      </c>
      <c r="CA6" s="34" t="str">
        <f>IF(CA7="","",IF(CA7="-","【-】","【"&amp;SUBSTITUTE(TEXT(CA7,"#,##0.00"),"-","△")&amp;"】"))</f>
        <v>【100.91】</v>
      </c>
      <c r="CB6" s="35">
        <f>IF(CB7="",NA(),CB7)</f>
        <v>193.74</v>
      </c>
      <c r="CC6" s="35">
        <f t="shared" ref="CC6:CK6" si="9">IF(CC7="",NA(),CC7)</f>
        <v>189.43</v>
      </c>
      <c r="CD6" s="35">
        <f t="shared" si="9"/>
        <v>189.15</v>
      </c>
      <c r="CE6" s="35">
        <f t="shared" si="9"/>
        <v>186.38</v>
      </c>
      <c r="CF6" s="35">
        <f t="shared" si="9"/>
        <v>186.8</v>
      </c>
      <c r="CG6" s="35">
        <f t="shared" si="9"/>
        <v>116.77</v>
      </c>
      <c r="CH6" s="35">
        <f t="shared" si="9"/>
        <v>116.93</v>
      </c>
      <c r="CI6" s="35">
        <f t="shared" si="9"/>
        <v>117.4</v>
      </c>
      <c r="CJ6" s="35">
        <f t="shared" si="9"/>
        <v>116.87</v>
      </c>
      <c r="CK6" s="35">
        <f t="shared" si="9"/>
        <v>118.55</v>
      </c>
      <c r="CL6" s="34" t="str">
        <f>IF(CL7="","",IF(CL7="-","【-】","【"&amp;SUBSTITUTE(TEXT(CL7,"#,##0.00"),"-","△")&amp;"】"))</f>
        <v>【136.86】</v>
      </c>
      <c r="CM6" s="35">
        <f>IF(CM7="",NA(),CM7)</f>
        <v>233.74</v>
      </c>
      <c r="CN6" s="35">
        <f t="shared" ref="CN6:CV6" si="10">IF(CN7="",NA(),CN7)</f>
        <v>239.99</v>
      </c>
      <c r="CO6" s="35">
        <f t="shared" si="10"/>
        <v>227.5</v>
      </c>
      <c r="CP6" s="35">
        <f t="shared" si="10"/>
        <v>224.58</v>
      </c>
      <c r="CQ6" s="35">
        <f t="shared" si="10"/>
        <v>218.56</v>
      </c>
      <c r="CR6" s="35">
        <f t="shared" si="10"/>
        <v>59.58</v>
      </c>
      <c r="CS6" s="35">
        <f t="shared" si="10"/>
        <v>58.79</v>
      </c>
      <c r="CT6" s="35">
        <f t="shared" si="10"/>
        <v>59.16</v>
      </c>
      <c r="CU6" s="35">
        <f t="shared" si="10"/>
        <v>59.44</v>
      </c>
      <c r="CV6" s="35">
        <f t="shared" si="10"/>
        <v>57.38</v>
      </c>
      <c r="CW6" s="34" t="str">
        <f>IF(CW7="","",IF(CW7="-","【-】","【"&amp;SUBSTITUTE(TEXT(CW7,"#,##0.00"),"-","△")&amp;"】"))</f>
        <v>【58.98】</v>
      </c>
      <c r="CX6" s="35">
        <f>IF(CX7="",NA(),CX7)</f>
        <v>86.91</v>
      </c>
      <c r="CY6" s="35">
        <f t="shared" ref="CY6:DG6" si="11">IF(CY7="",NA(),CY7)</f>
        <v>87.36</v>
      </c>
      <c r="CZ6" s="35">
        <f t="shared" si="11"/>
        <v>87.88</v>
      </c>
      <c r="DA6" s="35">
        <f t="shared" si="11"/>
        <v>88.21</v>
      </c>
      <c r="DB6" s="35">
        <f t="shared" si="11"/>
        <v>89.03</v>
      </c>
      <c r="DC6" s="35">
        <f t="shared" si="11"/>
        <v>98.71</v>
      </c>
      <c r="DD6" s="35">
        <f t="shared" si="11"/>
        <v>98.76</v>
      </c>
      <c r="DE6" s="35">
        <f t="shared" si="11"/>
        <v>98.86</v>
      </c>
      <c r="DF6" s="35">
        <f t="shared" si="11"/>
        <v>98.9</v>
      </c>
      <c r="DG6" s="35">
        <f t="shared" si="11"/>
        <v>98.98</v>
      </c>
      <c r="DH6" s="34" t="str">
        <f>IF(DH7="","",IF(DH7="-","【-】","【"&amp;SUBSTITUTE(TEXT(DH7,"#,##0.00"),"-","△")&amp;"】"))</f>
        <v>【95.20】</v>
      </c>
      <c r="DI6" s="35">
        <f>IF(DI7="",NA(),DI7)</f>
        <v>12.73</v>
      </c>
      <c r="DJ6" s="35">
        <f t="shared" ref="DJ6:DR6" si="12">IF(DJ7="",NA(),DJ7)</f>
        <v>15.02</v>
      </c>
      <c r="DK6" s="35">
        <f t="shared" si="12"/>
        <v>17.239999999999998</v>
      </c>
      <c r="DL6" s="35">
        <f t="shared" si="12"/>
        <v>19.43</v>
      </c>
      <c r="DM6" s="35">
        <f t="shared" si="12"/>
        <v>21.48</v>
      </c>
      <c r="DN6" s="35">
        <f t="shared" si="12"/>
        <v>42</v>
      </c>
      <c r="DO6" s="35">
        <f t="shared" si="12"/>
        <v>43.2</v>
      </c>
      <c r="DP6" s="35">
        <f t="shared" si="12"/>
        <v>44.55</v>
      </c>
      <c r="DQ6" s="35">
        <f t="shared" si="12"/>
        <v>45.79</v>
      </c>
      <c r="DR6" s="35">
        <f t="shared" si="12"/>
        <v>47.06</v>
      </c>
      <c r="DS6" s="34" t="str">
        <f>IF(DS7="","",IF(DS7="-","【-】","【"&amp;SUBSTITUTE(TEXT(DS7,"#,##0.00"),"-","△")&amp;"】"))</f>
        <v>【38.60】</v>
      </c>
      <c r="DT6" s="35">
        <f>IF(DT7="",NA(),DT7)</f>
        <v>0.83</v>
      </c>
      <c r="DU6" s="35">
        <f t="shared" ref="DU6:EC6" si="13">IF(DU7="",NA(),DU7)</f>
        <v>2.59</v>
      </c>
      <c r="DV6" s="35">
        <f t="shared" si="13"/>
        <v>3.11</v>
      </c>
      <c r="DW6" s="35">
        <f t="shared" si="13"/>
        <v>3.58</v>
      </c>
      <c r="DX6" s="35">
        <f t="shared" si="13"/>
        <v>3.6</v>
      </c>
      <c r="DY6" s="35">
        <f t="shared" si="13"/>
        <v>6.95</v>
      </c>
      <c r="DZ6" s="35">
        <f t="shared" si="13"/>
        <v>7.39</v>
      </c>
      <c r="EA6" s="35">
        <f t="shared" si="13"/>
        <v>8.25</v>
      </c>
      <c r="EB6" s="35">
        <f t="shared" si="13"/>
        <v>9</v>
      </c>
      <c r="EC6" s="35">
        <f t="shared" si="13"/>
        <v>9.6300000000000008</v>
      </c>
      <c r="ED6" s="34" t="str">
        <f>IF(ED7="","",IF(ED7="-","【-】","【"&amp;SUBSTITUTE(TEXT(ED7,"#,##0.00"),"-","△")&amp;"】"))</f>
        <v>【5.64】</v>
      </c>
      <c r="EE6" s="35">
        <f>IF(EE7="",NA(),EE7)</f>
        <v>0.08</v>
      </c>
      <c r="EF6" s="35">
        <f t="shared" ref="EF6:EN6" si="14">IF(EF7="",NA(),EF7)</f>
        <v>0.05</v>
      </c>
      <c r="EG6" s="35">
        <f t="shared" si="14"/>
        <v>0.05</v>
      </c>
      <c r="EH6" s="35">
        <f t="shared" si="14"/>
        <v>0.05</v>
      </c>
      <c r="EI6" s="35">
        <f t="shared" si="14"/>
        <v>0.08</v>
      </c>
      <c r="EJ6" s="35">
        <f t="shared" si="14"/>
        <v>0.38</v>
      </c>
      <c r="EK6" s="35">
        <f t="shared" si="14"/>
        <v>0.35</v>
      </c>
      <c r="EL6" s="35">
        <f t="shared" si="14"/>
        <v>0.39</v>
      </c>
      <c r="EM6" s="35">
        <f t="shared" si="14"/>
        <v>0.43</v>
      </c>
      <c r="EN6" s="35">
        <f t="shared" si="14"/>
        <v>0.39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2018</v>
      </c>
      <c r="C7" s="37">
        <v>331007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39.78</v>
      </c>
      <c r="P7" s="38">
        <v>66.31</v>
      </c>
      <c r="Q7" s="38">
        <v>87.2</v>
      </c>
      <c r="R7" s="38">
        <v>2957</v>
      </c>
      <c r="S7" s="38">
        <v>709241</v>
      </c>
      <c r="T7" s="38">
        <v>789.95</v>
      </c>
      <c r="U7" s="38">
        <v>897.83</v>
      </c>
      <c r="V7" s="38">
        <v>469031</v>
      </c>
      <c r="W7" s="38">
        <v>75.03</v>
      </c>
      <c r="X7" s="38">
        <v>6251.25</v>
      </c>
      <c r="Y7" s="38">
        <v>100.3</v>
      </c>
      <c r="Z7" s="38">
        <v>99.99</v>
      </c>
      <c r="AA7" s="38">
        <v>99.91</v>
      </c>
      <c r="AB7" s="38">
        <v>99.83</v>
      </c>
      <c r="AC7" s="38">
        <v>99.79</v>
      </c>
      <c r="AD7" s="38">
        <v>108.24</v>
      </c>
      <c r="AE7" s="38">
        <v>108.59</v>
      </c>
      <c r="AF7" s="38">
        <v>109.1</v>
      </c>
      <c r="AG7" s="38">
        <v>109.39</v>
      </c>
      <c r="AH7" s="38">
        <v>109.5</v>
      </c>
      <c r="AI7" s="38">
        <v>108.69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0.61</v>
      </c>
      <c r="AP7" s="38">
        <v>0.54</v>
      </c>
      <c r="AQ7" s="38">
        <v>0.36</v>
      </c>
      <c r="AR7" s="38">
        <v>0.22</v>
      </c>
      <c r="AS7" s="38">
        <v>0.01</v>
      </c>
      <c r="AT7" s="38">
        <v>3.28</v>
      </c>
      <c r="AU7" s="38">
        <v>16.14</v>
      </c>
      <c r="AV7" s="38">
        <v>22.6</v>
      </c>
      <c r="AW7" s="38">
        <v>19.37</v>
      </c>
      <c r="AX7" s="38">
        <v>31.84</v>
      </c>
      <c r="AY7" s="38">
        <v>26.6</v>
      </c>
      <c r="AZ7" s="38">
        <v>55.68</v>
      </c>
      <c r="BA7" s="38">
        <v>56.18</v>
      </c>
      <c r="BB7" s="38">
        <v>59.45</v>
      </c>
      <c r="BC7" s="38">
        <v>64.94</v>
      </c>
      <c r="BD7" s="38">
        <v>70.08</v>
      </c>
      <c r="BE7" s="38">
        <v>69.489999999999995</v>
      </c>
      <c r="BF7" s="38">
        <v>1089.6500000000001</v>
      </c>
      <c r="BG7" s="38">
        <v>1077.3399999999999</v>
      </c>
      <c r="BH7" s="38">
        <v>1057.6199999999999</v>
      </c>
      <c r="BI7" s="38">
        <v>1031.3599999999999</v>
      </c>
      <c r="BJ7" s="38">
        <v>1007.32</v>
      </c>
      <c r="BK7" s="38">
        <v>627.59</v>
      </c>
      <c r="BL7" s="38">
        <v>594.09</v>
      </c>
      <c r="BM7" s="38">
        <v>576.02</v>
      </c>
      <c r="BN7" s="38">
        <v>549.48</v>
      </c>
      <c r="BO7" s="38">
        <v>537.13</v>
      </c>
      <c r="BP7" s="38">
        <v>682.78</v>
      </c>
      <c r="BQ7" s="38">
        <v>97.01</v>
      </c>
      <c r="BR7" s="38">
        <v>97.99</v>
      </c>
      <c r="BS7" s="38">
        <v>97.32</v>
      </c>
      <c r="BT7" s="38">
        <v>98.53</v>
      </c>
      <c r="BU7" s="38">
        <v>98.11</v>
      </c>
      <c r="BV7" s="38">
        <v>113.93</v>
      </c>
      <c r="BW7" s="38">
        <v>114.03</v>
      </c>
      <c r="BX7" s="38">
        <v>113.34</v>
      </c>
      <c r="BY7" s="38">
        <v>113.83</v>
      </c>
      <c r="BZ7" s="38">
        <v>112.43</v>
      </c>
      <c r="CA7" s="38">
        <v>100.91</v>
      </c>
      <c r="CB7" s="38">
        <v>193.74</v>
      </c>
      <c r="CC7" s="38">
        <v>189.43</v>
      </c>
      <c r="CD7" s="38">
        <v>189.15</v>
      </c>
      <c r="CE7" s="38">
        <v>186.38</v>
      </c>
      <c r="CF7" s="38">
        <v>186.8</v>
      </c>
      <c r="CG7" s="38">
        <v>116.77</v>
      </c>
      <c r="CH7" s="38">
        <v>116.93</v>
      </c>
      <c r="CI7" s="38">
        <v>117.4</v>
      </c>
      <c r="CJ7" s="38">
        <v>116.87</v>
      </c>
      <c r="CK7" s="38">
        <v>118.55</v>
      </c>
      <c r="CL7" s="38">
        <v>136.86000000000001</v>
      </c>
      <c r="CM7" s="38">
        <v>233.74</v>
      </c>
      <c r="CN7" s="38">
        <v>239.99</v>
      </c>
      <c r="CO7" s="38">
        <v>227.5</v>
      </c>
      <c r="CP7" s="38">
        <v>224.58</v>
      </c>
      <c r="CQ7" s="38">
        <v>218.56</v>
      </c>
      <c r="CR7" s="38">
        <v>59.58</v>
      </c>
      <c r="CS7" s="38">
        <v>58.79</v>
      </c>
      <c r="CT7" s="38">
        <v>59.16</v>
      </c>
      <c r="CU7" s="38">
        <v>59.44</v>
      </c>
      <c r="CV7" s="38">
        <v>57.38</v>
      </c>
      <c r="CW7" s="38">
        <v>58.98</v>
      </c>
      <c r="CX7" s="38">
        <v>86.91</v>
      </c>
      <c r="CY7" s="38">
        <v>87.36</v>
      </c>
      <c r="CZ7" s="38">
        <v>87.88</v>
      </c>
      <c r="DA7" s="38">
        <v>88.21</v>
      </c>
      <c r="DB7" s="38">
        <v>89.03</v>
      </c>
      <c r="DC7" s="38">
        <v>98.71</v>
      </c>
      <c r="DD7" s="38">
        <v>98.76</v>
      </c>
      <c r="DE7" s="38">
        <v>98.86</v>
      </c>
      <c r="DF7" s="38">
        <v>98.9</v>
      </c>
      <c r="DG7" s="38">
        <v>98.98</v>
      </c>
      <c r="DH7" s="38">
        <v>95.2</v>
      </c>
      <c r="DI7" s="38">
        <v>12.73</v>
      </c>
      <c r="DJ7" s="38">
        <v>15.02</v>
      </c>
      <c r="DK7" s="38">
        <v>17.239999999999998</v>
      </c>
      <c r="DL7" s="38">
        <v>19.43</v>
      </c>
      <c r="DM7" s="38">
        <v>21.48</v>
      </c>
      <c r="DN7" s="38">
        <v>42</v>
      </c>
      <c r="DO7" s="38">
        <v>43.2</v>
      </c>
      <c r="DP7" s="38">
        <v>44.55</v>
      </c>
      <c r="DQ7" s="38">
        <v>45.79</v>
      </c>
      <c r="DR7" s="38">
        <v>47.06</v>
      </c>
      <c r="DS7" s="38">
        <v>38.6</v>
      </c>
      <c r="DT7" s="38">
        <v>0.83</v>
      </c>
      <c r="DU7" s="38">
        <v>2.59</v>
      </c>
      <c r="DV7" s="38">
        <v>3.11</v>
      </c>
      <c r="DW7" s="38">
        <v>3.58</v>
      </c>
      <c r="DX7" s="38">
        <v>3.6</v>
      </c>
      <c r="DY7" s="38">
        <v>6.95</v>
      </c>
      <c r="DZ7" s="38">
        <v>7.39</v>
      </c>
      <c r="EA7" s="38">
        <v>8.25</v>
      </c>
      <c r="EB7" s="38">
        <v>9</v>
      </c>
      <c r="EC7" s="38">
        <v>9.6300000000000008</v>
      </c>
      <c r="ED7" s="38">
        <v>5.64</v>
      </c>
      <c r="EE7" s="38">
        <v>0.08</v>
      </c>
      <c r="EF7" s="38">
        <v>0.05</v>
      </c>
      <c r="EG7" s="38">
        <v>0.05</v>
      </c>
      <c r="EH7" s="38">
        <v>0.05</v>
      </c>
      <c r="EI7" s="38">
        <v>0.08</v>
      </c>
      <c r="EJ7" s="38">
        <v>0.38</v>
      </c>
      <c r="EK7" s="38">
        <v>0.35</v>
      </c>
      <c r="EL7" s="38">
        <v>0.39</v>
      </c>
      <c r="EM7" s="38">
        <v>0.43</v>
      </c>
      <c r="EN7" s="38">
        <v>0.39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はらの　みきや</cp:lastModifiedBy>
  <cp:lastPrinted>2020-01-31T05:02:40Z</cp:lastPrinted>
  <dcterms:created xsi:type="dcterms:W3CDTF">2019-12-05T04:46:26Z</dcterms:created>
  <dcterms:modified xsi:type="dcterms:W3CDTF">2020-01-31T05:06:41Z</dcterms:modified>
  <cp:category/>
</cp:coreProperties>
</file>