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務課財務係\経営比較分析\H31年度分\20200109_経営比較分析表の分析等について（依頼）\"/>
    </mc:Choice>
  </mc:AlternateContent>
  <workbookProtection workbookAlgorithmName="SHA-512" workbookHashValue="U81Nrm8t9md0jqdU7j+a+bcStLBHZNBzZhckscSPB0stCfsva5I2JY1HaqoDseuS3cO9T6GfWztuM+4o3hqUfw==" workbookSaltValue="X9WEMbf0e+fA9F4lHHkD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<sst xmlns="http://schemas.openxmlformats.org/spreadsheetml/2006/main" count="220" uniqueCount="108">
  <si>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</si>
  <si>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</si>
  <si>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</si>
  <si>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</si>
  <si>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</si>
  <si>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</si>
  <si>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</si>
  <si>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</si>
  <si>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</si>
  <si>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</si>
  <si>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</si>
  <si>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</si>
  <si>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</si>
  <si>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</si>
  <si>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</si>
  <si>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</si>
  <si>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</si>
  <si>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</si>
  <si>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</si>
  <si>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</si>
  <si>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</si>
  <si>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</si>
  <si>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</si>
  <si>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</si>
  <si>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</si>
  <si>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</si>
  <si>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</si>
  <si>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</si>
  <si>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</si>
  <si>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</si>
  <si>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</si>
  <si>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</si>
  <si>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</si>
  <si>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</si>
  <si>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</si>
  <si>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</si>
  <si>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</si>
  <si>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</si>
  <si>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</si>
  <si>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</si>
  <si>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</si>
  <si>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</si>
  <si>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</si>
  <si>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</si>
  <si>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</si>
  <si>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</si>
  <si>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</si>
  <si>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</si>
  <si>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</si>
  <si>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</si>
  <si>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</si>
  <si>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</si>
  <si>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</si>
  <si>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</si>
  <si>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</si>
  <si>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</si>
  <si>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</si>
  <si>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</si>
  <si>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</si>
  <si>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</si>
  <si>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</si>
  <si>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</si>
  <si>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</si>
  <si>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</si>
  <si>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</si>
  <si>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</si>
  <si>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</si>
  <si>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</si>
  <si>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</si>
  <si>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</si>
  <si>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</si>
  <si>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</si>
  <si>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</si>
  <si>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</si>
  <si>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</si>
  <si>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</si>
  <si>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</si>
  <si>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</si>
  <si>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</si>
  <si>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</si>
  <si>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</si>
  <si>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</si>
  <si>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</si>
  <si>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</si>
  <si>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</si>
  <si>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</si>
  <si>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</si>
  <si>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</si>
  <si>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</si>
  <si>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</si>
  <si>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</si>
  <si>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</si>
  <si>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</si>
  <si>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</si>
  <si>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</si>
  <si>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</si>
  <si>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</si>
  <si>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</si>
  <si>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</si>
  <si>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</si>
  <si>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</si>
  <si>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</si>
  <si>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</si>
  <si>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</si>
  <si>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</si>
  <si>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4"/>
  </si>
  <si>
    <t>　水道事業運営に当たっては、主要施策や健全経営推進のための取組を織り込んだ中期経営計画を策定し、基幹施設の更新・改良等を図りつつ、経営の効率化や企業債残高の削減などに努めています。
　経営面では、経常損益は黒字を維持していますが、有利子負債である企業債残高を抑制し、引き続き、財務体質の強化に取り組んでいく必要があります。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平成30年2月に、経営戦略として、広島市水道ビジョンを改定するとともに、中長期的な財政収支の見通しを記載した中期経営計画を策定しており、これに基づき、これまで以上に中長期的な視点に立った計画的な経営を推進し健全経営を維持していきます。</t>
    <rPh sb="129" eb="131">
      <t>ヨクセイ</t>
    </rPh>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</si>
  <si>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類似団体平均値を大きく上回っていますが、企業債残高の抑制に努めており、年々着実に低下しています。
⑤料金回収率
  100％を超える水準で推移しており、給水に必要となる費用は水道料金で回収できています。
⑥給水原価
  類似団体平均値を下回る水準にあり、ほぼ横ばいで推移しています。
⑦施設利用率
 平成28年度は将来的な水需要の減少を踏まえ、一部、配水能力を減少させたことから上昇しましたが、配水量の減少に伴い、低下しています。
⑧有収率
  平成27年度以降上昇していたたものの、平成30年度は豪雨災害の影響等により微減となっています。</t>
    <rPh sb="418" eb="4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</si>
</sst>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0.54</c:v>
                </c:pt>
                <c:pt idx="1">
                  <c:v>0.48</c:v>
                </c:pt>
                <c:pt idx="2">
                  <c:v>0.63</c:v>
                </c:pt>
                <c:pt idx="3">
                  <c:v>0.57999999999999996</c:v>
                </c:pt>
                <c:pt idx="4">
                  <c:v>0.51</c:v>
                </c:pt>
              </c:numCache>
            </c:numRef>
          </c:val>
          <c:extLst>
            <c:ext xmlns:c16="http://schemas.microsoft.com/office/drawing/2014/chart" uri="{C3380CC4-5D6E-409C-BE32-E72D297353CC}">
              <c16:uniqueId val="{00000000-C87A-403A-BCED-B744EEC85A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C87A-403A-BCED-B744EEC85A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59.38</c:v>
                </c:pt>
                <c:pt idx="1">
                  <c:v>59.07</c:v>
                </c:pt>
                <c:pt idx="2">
                  <c:v>59.25</c:v>
                </c:pt>
                <c:pt idx="3">
                  <c:v>59.12</c:v>
                </c:pt>
                <c:pt idx="4">
                  <c:v>58.92</c:v>
                </c:pt>
              </c:numCache>
            </c:numRef>
          </c:val>
          <c:extLst>
            <c:ext xmlns:c16="http://schemas.microsoft.com/office/drawing/2014/chart" uri="{C3380CC4-5D6E-409C-BE32-E72D297353CC}">
              <c16:uniqueId val="{00000000-4199-409E-84C6-95D588807C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4199-409E-84C6-95D588807C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93.15</c:v>
                </c:pt>
                <c:pt idx="1">
                  <c:v>93.38</c:v>
                </c:pt>
                <c:pt idx="2">
                  <c:v>94.12</c:v>
                </c:pt>
                <c:pt idx="3">
                  <c:v>94.54</c:v>
                </c:pt>
                <c:pt idx="4">
                  <c:v>94.5</c:v>
                </c:pt>
              </c:numCache>
            </c:numRef>
          </c:val>
          <c:extLst>
            <c:ext xmlns:c16="http://schemas.microsoft.com/office/drawing/2014/chart" uri="{C3380CC4-5D6E-409C-BE32-E72D297353CC}">
              <c16:uniqueId val="{00000000-DF4D-4E1E-8E53-4F7D5001BF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DF4D-4E1E-8E53-4F7D5001BF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112.03</c:v>
                </c:pt>
                <c:pt idx="1">
                  <c:v>110.52</c:v>
                </c:pt>
                <c:pt idx="2">
                  <c:v>110.85</c:v>
                </c:pt>
                <c:pt idx="3">
                  <c:v>109.85</c:v>
                </c:pt>
                <c:pt idx="4">
                  <c:v>108.92</c:v>
                </c:pt>
              </c:numCache>
            </c:numRef>
          </c:val>
          <c:extLst>
            <c:ext xmlns:c16="http://schemas.microsoft.com/office/drawing/2014/chart" uri="{C3380CC4-5D6E-409C-BE32-E72D297353CC}">
              <c16:uniqueId val="{00000000-0951-48D0-8C69-36BC2B79A7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0951-48D0-8C69-36BC2B79A7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50.08</c:v>
                </c:pt>
                <c:pt idx="1">
                  <c:v>51.39</c:v>
                </c:pt>
                <c:pt idx="2">
                  <c:v>52.28</c:v>
                </c:pt>
                <c:pt idx="3">
                  <c:v>53</c:v>
                </c:pt>
                <c:pt idx="4">
                  <c:v>54.12</c:v>
                </c:pt>
              </c:numCache>
            </c:numRef>
          </c:val>
          <c:extLst>
            <c:ext xmlns:c16="http://schemas.microsoft.com/office/drawing/2014/chart" uri="{C3380CC4-5D6E-409C-BE32-E72D297353CC}">
              <c16:uniqueId val="{00000000-D407-462A-9FFB-4B57E1AEF8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D407-462A-9FFB-4B57E1AEF8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15.13</c:v>
                </c:pt>
                <c:pt idx="1">
                  <c:v>16.91</c:v>
                </c:pt>
                <c:pt idx="2">
                  <c:v>18.649999999999999</c:v>
                </c:pt>
                <c:pt idx="3">
                  <c:v>20.37</c:v>
                </c:pt>
                <c:pt idx="4">
                  <c:v>22.46</c:v>
                </c:pt>
              </c:numCache>
            </c:numRef>
          </c:val>
          <c:extLst>
            <c:ext xmlns:c16="http://schemas.microsoft.com/office/drawing/2014/chart" uri="{C3380CC4-5D6E-409C-BE32-E72D297353CC}">
              <c16:uniqueId val="{00000000-70A2-4476-B717-A1D7C36B1A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70A2-4476-B717-A1D7C36B1A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C2-4556-9D1D-C3BE4F2219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C2-4556-9D1D-C3BE4F2219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128.94</c:v>
                </c:pt>
                <c:pt idx="1">
                  <c:v>126.07</c:v>
                </c:pt>
                <c:pt idx="2">
                  <c:v>129.68</c:v>
                </c:pt>
                <c:pt idx="3">
                  <c:v>139.94</c:v>
                </c:pt>
                <c:pt idx="4">
                  <c:v>146.74</c:v>
                </c:pt>
              </c:numCache>
            </c:numRef>
          </c:val>
          <c:extLst>
            <c:ext xmlns:c16="http://schemas.microsoft.com/office/drawing/2014/chart" uri="{C3380CC4-5D6E-409C-BE32-E72D297353CC}">
              <c16:uniqueId val="{00000000-5D72-40CC-8228-4EB6732C73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5D72-40CC-8228-4EB6732C73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411.25</c:v>
                </c:pt>
                <c:pt idx="1">
                  <c:v>399.52</c:v>
                </c:pt>
                <c:pt idx="2">
                  <c:v>388.5</c:v>
                </c:pt>
                <c:pt idx="3">
                  <c:v>375.77</c:v>
                </c:pt>
                <c:pt idx="4">
                  <c:v>365.88</c:v>
                </c:pt>
              </c:numCache>
            </c:numRef>
          </c:val>
          <c:extLst>
            <c:ext xmlns:c16="http://schemas.microsoft.com/office/drawing/2014/chart" uri="{C3380CC4-5D6E-409C-BE32-E72D297353CC}">
              <c16:uniqueId val="{00000000-F008-4D82-BF06-21C9B165F3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F008-4D82-BF06-21C9B165F3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105.19</c:v>
                </c:pt>
                <c:pt idx="1">
                  <c:v>104.54</c:v>
                </c:pt>
                <c:pt idx="2">
                  <c:v>103.73</c:v>
                </c:pt>
                <c:pt idx="3">
                  <c:v>104.63</c:v>
                </c:pt>
                <c:pt idx="4">
                  <c:v>103.88</c:v>
                </c:pt>
              </c:numCache>
            </c:numRef>
          </c:val>
          <c:extLst>
            <c:ext xmlns:c16="http://schemas.microsoft.com/office/drawing/2014/chart" uri="{C3380CC4-5D6E-409C-BE32-E72D297353CC}">
              <c16:uniqueId val="{00000000-C924-4D1F-B8DF-58C6180B70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C924-4D1F-B8DF-58C6180B70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143.25</c:v>
                </c:pt>
                <c:pt idx="1">
                  <c:v>144.01</c:v>
                </c:pt>
                <c:pt idx="2">
                  <c:v>144.88</c:v>
                </c:pt>
                <c:pt idx="3">
                  <c:v>143.44</c:v>
                </c:pt>
                <c:pt idx="4">
                  <c:v>144.06</c:v>
                </c:pt>
              </c:numCache>
            </c:numRef>
          </c:val>
          <c:extLst>
            <c:ext xmlns:c16="http://schemas.microsoft.com/office/drawing/2014/chart" uri="{C3380CC4-5D6E-409C-BE32-E72D297353CC}">
              <c16:uniqueId val="{00000000-2AA8-4A55-8499-9A4162F38D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2AA8-4A55-8499-9A4162F38D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広島県　広島市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政令市等</v>
      </c>
      <c r="X8" s="85"/>
      <c r="Y8" s="85"/>
      <c r="Z8" s="85"/>
      <c r="AA8" s="85"/>
      <c r="AB8" s="85"/>
      <c r="AC8" s="85"/>
      <c r="AD8" s="85" t="str">
        <f>データ!$M$6</f>
        <v>自治体職員</v>
      </c>
      <c r="AE8" s="85"/>
      <c r="AF8" s="85"/>
      <c r="AG8" s="85"/>
      <c r="AH8" s="85"/>
      <c r="AI8" s="85"/>
      <c r="AJ8" s="85"/>
      <c r="AK8" s="4"/>
      <c r="AL8" s="73">
        <f>データ!$R$6</f>
        <v>1196138</v>
      </c>
      <c r="AM8" s="73"/>
      <c r="AN8" s="73"/>
      <c r="AO8" s="73"/>
      <c r="AP8" s="73"/>
      <c r="AQ8" s="73"/>
      <c r="AR8" s="73"/>
      <c r="AS8" s="73"/>
      <c r="AT8" s="69">
        <f>データ!$S$6</f>
        <v>906.68</v>
      </c>
      <c r="AU8" s="70"/>
      <c r="AV8" s="70"/>
      <c r="AW8" s="70"/>
      <c r="AX8" s="70"/>
      <c r="AY8" s="70"/>
      <c r="AZ8" s="70"/>
      <c r="BA8" s="70"/>
      <c r="BB8" s="72">
        <f>データ!$T$6</f>
        <v>1319.25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64.67</v>
      </c>
      <c r="J10" s="70"/>
      <c r="K10" s="70"/>
      <c r="L10" s="70"/>
      <c r="M10" s="70"/>
      <c r="N10" s="70"/>
      <c r="O10" s="71"/>
      <c r="P10" s="72">
        <f>データ!$P$6</f>
        <v>97.81</v>
      </c>
      <c r="Q10" s="72"/>
      <c r="R10" s="72"/>
      <c r="S10" s="72"/>
      <c r="T10" s="72"/>
      <c r="U10" s="72"/>
      <c r="V10" s="72"/>
      <c r="W10" s="73">
        <f>データ!$Q$6</f>
        <v>2354</v>
      </c>
      <c r="X10" s="73"/>
      <c r="Y10" s="73"/>
      <c r="Z10" s="73"/>
      <c r="AA10" s="73"/>
      <c r="AB10" s="73"/>
      <c r="AC10" s="73"/>
      <c r="AD10" s="2"/>
      <c r="AE10" s="2"/>
      <c r="AF10" s="2"/>
      <c r="AG10" s="2"/>
      <c r="AH10" s="4"/>
      <c r="AI10" s="4"/>
      <c r="AJ10" s="4"/>
      <c r="AK10" s="4"/>
      <c r="AL10" s="73">
        <f>データ!$U$6</f>
        <v>1232014</v>
      </c>
      <c r="AM10" s="73"/>
      <c r="AN10" s="73"/>
      <c r="AO10" s="73"/>
      <c r="AP10" s="73"/>
      <c r="AQ10" s="73"/>
      <c r="AR10" s="73"/>
      <c r="AS10" s="73"/>
      <c r="AT10" s="69">
        <f>データ!$V$6</f>
        <v>272.45999999999998</v>
      </c>
      <c r="AU10" s="70"/>
      <c r="AV10" s="70"/>
      <c r="AW10" s="70"/>
      <c r="AX10" s="70"/>
      <c r="AY10" s="70"/>
      <c r="AZ10" s="70"/>
      <c r="BA10" s="70"/>
      <c r="BB10" s="72">
        <f>データ!$W$6</f>
        <v>4521.82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105</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I1YB0ZosOUo1yrTGRGJXYJ0hye6lCPs9i40Rhk9lEkEq1Ka6j4gyQP0EIYz6rTiBx/bm7bBTpb4fesHSauFHg==" saltValue="BTTshgxkctAY95NBf23z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341002</v>
      </c>
      <c r="D6" s="34">
        <f t="shared" si="3"/>
        <v>46</v>
      </c>
      <c r="E6" s="34">
        <f t="shared" si="3"/>
        <v>1</v>
      </c>
      <c r="F6" s="34">
        <f t="shared" si="3"/>
        <v>0</v>
      </c>
      <c r="G6" s="34">
        <f t="shared" si="3"/>
        <v>1</v>
      </c>
      <c r="H6" s="34" t="str">
        <f t="shared" si="3"/>
        <v>広島県　広島市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64.67</v>
      </c>
      <c r="P6" s="35">
        <f t="shared" si="3"/>
        <v>97.81</v>
      </c>
      <c r="Q6" s="35">
        <f t="shared" si="3"/>
        <v>2354</v>
      </c>
      <c r="R6" s="35">
        <f t="shared" si="3"/>
        <v>1196138</v>
      </c>
      <c r="S6" s="35">
        <f t="shared" si="3"/>
        <v>906.68</v>
      </c>
      <c r="T6" s="35">
        <f t="shared" si="3"/>
        <v>1319.25</v>
      </c>
      <c r="U6" s="35">
        <f t="shared" si="3"/>
        <v>1232014</v>
      </c>
      <c r="V6" s="35">
        <f t="shared" si="3"/>
        <v>272.45999999999998</v>
      </c>
      <c r="W6" s="35">
        <f t="shared" si="3"/>
        <v>4521.82</v>
      </c>
      <c r="X6" s="36">
        <f>IF(X7="",NA(),X7)</f>
        <v>112.03</v>
      </c>
      <c r="Y6" s="36">
        <f t="shared" ref="Y6:AG6" si="4">IF(Y7="",NA(),Y7)</f>
        <v>110.52</v>
      </c>
      <c r="Z6" s="36">
        <f t="shared" si="4"/>
        <v>110.85</v>
      </c>
      <c r="AA6" s="36">
        <f t="shared" si="4"/>
        <v>109.85</v>
      </c>
      <c r="AB6" s="36">
        <f t="shared" si="4"/>
        <v>108.92</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128.94</v>
      </c>
      <c r="AU6" s="36">
        <f t="shared" ref="AU6:BC6" si="6">IF(AU7="",NA(),AU7)</f>
        <v>126.07</v>
      </c>
      <c r="AV6" s="36">
        <f t="shared" si="6"/>
        <v>129.68</v>
      </c>
      <c r="AW6" s="36">
        <f t="shared" si="6"/>
        <v>139.94</v>
      </c>
      <c r="AX6" s="36">
        <f t="shared" si="6"/>
        <v>146.74</v>
      </c>
      <c r="AY6" s="36">
        <f t="shared" si="6"/>
        <v>178.43</v>
      </c>
      <c r="AZ6" s="36">
        <f t="shared" si="6"/>
        <v>168.99</v>
      </c>
      <c r="BA6" s="36">
        <f t="shared" si="6"/>
        <v>159.12</v>
      </c>
      <c r="BB6" s="36">
        <f t="shared" si="6"/>
        <v>169.68</v>
      </c>
      <c r="BC6" s="36">
        <f t="shared" si="6"/>
        <v>166.51</v>
      </c>
      <c r="BD6" s="35" t="str">
        <f>IF(BD7="","",IF(BD7="-","【-】","【"&amp;SUBSTITUTE(TEXT(BD7,"#,##0.00"),"-","△")&amp;"】"))</f>
        <v>【261.93】</v>
      </c>
      <c r="BE6" s="36">
        <f>IF(BE7="",NA(),BE7)</f>
        <v>411.25</v>
      </c>
      <c r="BF6" s="36">
        <f t="shared" ref="BF6:BN6" si="7">IF(BF7="",NA(),BF7)</f>
        <v>399.52</v>
      </c>
      <c r="BG6" s="36">
        <f t="shared" si="7"/>
        <v>388.5</v>
      </c>
      <c r="BH6" s="36">
        <f t="shared" si="7"/>
        <v>375.77</v>
      </c>
      <c r="BI6" s="36">
        <f t="shared" si="7"/>
        <v>365.88</v>
      </c>
      <c r="BJ6" s="36">
        <f t="shared" si="7"/>
        <v>220.35</v>
      </c>
      <c r="BK6" s="36">
        <f t="shared" si="7"/>
        <v>212.16</v>
      </c>
      <c r="BL6" s="36">
        <f t="shared" si="7"/>
        <v>206.16</v>
      </c>
      <c r="BM6" s="36">
        <f t="shared" si="7"/>
        <v>203.63</v>
      </c>
      <c r="BN6" s="36">
        <f t="shared" si="7"/>
        <v>198.51</v>
      </c>
      <c r="BO6" s="35" t="str">
        <f>IF(BO7="","",IF(BO7="-","【-】","【"&amp;SUBSTITUTE(TEXT(BO7,"#,##0.00"),"-","△")&amp;"】"))</f>
        <v>【270.46】</v>
      </c>
      <c r="BP6" s="36">
        <f>IF(BP7="",NA(),BP7)</f>
        <v>105.19</v>
      </c>
      <c r="BQ6" s="36">
        <f t="shared" ref="BQ6:BY6" si="8">IF(BQ7="",NA(),BQ7)</f>
        <v>104.54</v>
      </c>
      <c r="BR6" s="36">
        <f t="shared" si="8"/>
        <v>103.73</v>
      </c>
      <c r="BS6" s="36">
        <f t="shared" si="8"/>
        <v>104.63</v>
      </c>
      <c r="BT6" s="36">
        <f t="shared" si="8"/>
        <v>103.88</v>
      </c>
      <c r="BU6" s="36">
        <f t="shared" si="8"/>
        <v>104.05</v>
      </c>
      <c r="BV6" s="36">
        <f t="shared" si="8"/>
        <v>104.16</v>
      </c>
      <c r="BW6" s="36">
        <f t="shared" si="8"/>
        <v>104.03</v>
      </c>
      <c r="BX6" s="36">
        <f t="shared" si="8"/>
        <v>103.04</v>
      </c>
      <c r="BY6" s="36">
        <f t="shared" si="8"/>
        <v>103.28</v>
      </c>
      <c r="BZ6" s="35" t="str">
        <f>IF(BZ7="","",IF(BZ7="-","【-】","【"&amp;SUBSTITUTE(TEXT(BZ7,"#,##0.00"),"-","△")&amp;"】"))</f>
        <v>【103.91】</v>
      </c>
      <c r="CA6" s="36">
        <f>IF(CA7="",NA(),CA7)</f>
        <v>143.25</v>
      </c>
      <c r="CB6" s="36">
        <f t="shared" ref="CB6:CJ6" si="9">IF(CB7="",NA(),CB7)</f>
        <v>144.01</v>
      </c>
      <c r="CC6" s="36">
        <f t="shared" si="9"/>
        <v>144.88</v>
      </c>
      <c r="CD6" s="36">
        <f t="shared" si="9"/>
        <v>143.44</v>
      </c>
      <c r="CE6" s="36">
        <f t="shared" si="9"/>
        <v>144.06</v>
      </c>
      <c r="CF6" s="36">
        <f t="shared" si="9"/>
        <v>171.57</v>
      </c>
      <c r="CG6" s="36">
        <f t="shared" si="9"/>
        <v>171.29</v>
      </c>
      <c r="CH6" s="36">
        <f t="shared" si="9"/>
        <v>171.54</v>
      </c>
      <c r="CI6" s="36">
        <f t="shared" si="9"/>
        <v>173</v>
      </c>
      <c r="CJ6" s="36">
        <f t="shared" si="9"/>
        <v>173.11</v>
      </c>
      <c r="CK6" s="35" t="str">
        <f>IF(CK7="","",IF(CK7="-","【-】","【"&amp;SUBSTITUTE(TEXT(CK7,"#,##0.00"),"-","△")&amp;"】"))</f>
        <v>【167.11】</v>
      </c>
      <c r="CL6" s="36">
        <f>IF(CL7="",NA(),CL7)</f>
        <v>59.38</v>
      </c>
      <c r="CM6" s="36">
        <f t="shared" ref="CM6:CU6" si="10">IF(CM7="",NA(),CM7)</f>
        <v>59.07</v>
      </c>
      <c r="CN6" s="36">
        <f t="shared" si="10"/>
        <v>59.25</v>
      </c>
      <c r="CO6" s="36">
        <f t="shared" si="10"/>
        <v>59.12</v>
      </c>
      <c r="CP6" s="36">
        <f t="shared" si="10"/>
        <v>58.92</v>
      </c>
      <c r="CQ6" s="36">
        <f t="shared" si="10"/>
        <v>58.97</v>
      </c>
      <c r="CR6" s="36">
        <f t="shared" si="10"/>
        <v>58.67</v>
      </c>
      <c r="CS6" s="36">
        <f t="shared" si="10"/>
        <v>59</v>
      </c>
      <c r="CT6" s="36">
        <f t="shared" si="10"/>
        <v>59.36</v>
      </c>
      <c r="CU6" s="36">
        <f t="shared" si="10"/>
        <v>59.32</v>
      </c>
      <c r="CV6" s="35" t="str">
        <f>IF(CV7="","",IF(CV7="-","【-】","【"&amp;SUBSTITUTE(TEXT(CV7,"#,##0.00"),"-","△")&amp;"】"))</f>
        <v>【60.27】</v>
      </c>
      <c r="CW6" s="36">
        <f>IF(CW7="",NA(),CW7)</f>
        <v>93.15</v>
      </c>
      <c r="CX6" s="36">
        <f t="shared" ref="CX6:DF6" si="11">IF(CX7="",NA(),CX7)</f>
        <v>93.38</v>
      </c>
      <c r="CY6" s="36">
        <f t="shared" si="11"/>
        <v>94.12</v>
      </c>
      <c r="CZ6" s="36">
        <f t="shared" si="11"/>
        <v>94.54</v>
      </c>
      <c r="DA6" s="36">
        <f t="shared" si="11"/>
        <v>94.5</v>
      </c>
      <c r="DB6" s="36">
        <f t="shared" si="11"/>
        <v>92.91</v>
      </c>
      <c r="DC6" s="36">
        <f t="shared" si="11"/>
        <v>93.36</v>
      </c>
      <c r="DD6" s="36">
        <f t="shared" si="11"/>
        <v>93.69</v>
      </c>
      <c r="DE6" s="36">
        <f t="shared" si="11"/>
        <v>93.82</v>
      </c>
      <c r="DF6" s="36">
        <f t="shared" si="11"/>
        <v>93.74</v>
      </c>
      <c r="DG6" s="35" t="str">
        <f>IF(DG7="","",IF(DG7="-","【-】","【"&amp;SUBSTITUTE(TEXT(DG7,"#,##0.00"),"-","△")&amp;"】"))</f>
        <v>【89.92】</v>
      </c>
      <c r="DH6" s="36">
        <f>IF(DH7="",NA(),DH7)</f>
        <v>50.08</v>
      </c>
      <c r="DI6" s="36">
        <f t="shared" ref="DI6:DQ6" si="12">IF(DI7="",NA(),DI7)</f>
        <v>51.39</v>
      </c>
      <c r="DJ6" s="36">
        <f t="shared" si="12"/>
        <v>52.28</v>
      </c>
      <c r="DK6" s="36">
        <f t="shared" si="12"/>
        <v>53</v>
      </c>
      <c r="DL6" s="36">
        <f t="shared" si="12"/>
        <v>54.12</v>
      </c>
      <c r="DM6" s="36">
        <f t="shared" si="12"/>
        <v>46.73</v>
      </c>
      <c r="DN6" s="36">
        <f t="shared" si="12"/>
        <v>47.39</v>
      </c>
      <c r="DO6" s="36">
        <f t="shared" si="12"/>
        <v>48.05</v>
      </c>
      <c r="DP6" s="36">
        <f t="shared" si="12"/>
        <v>48.64</v>
      </c>
      <c r="DQ6" s="36">
        <f t="shared" si="12"/>
        <v>49.23</v>
      </c>
      <c r="DR6" s="35" t="str">
        <f>IF(DR7="","",IF(DR7="-","【-】","【"&amp;SUBSTITUTE(TEXT(DR7,"#,##0.00"),"-","△")&amp;"】"))</f>
        <v>【48.85】</v>
      </c>
      <c r="DS6" s="36">
        <f>IF(DS7="",NA(),DS7)</f>
        <v>15.13</v>
      </c>
      <c r="DT6" s="36">
        <f t="shared" ref="DT6:EB6" si="13">IF(DT7="",NA(),DT7)</f>
        <v>16.91</v>
      </c>
      <c r="DU6" s="36">
        <f t="shared" si="13"/>
        <v>18.649999999999999</v>
      </c>
      <c r="DV6" s="36">
        <f t="shared" si="13"/>
        <v>20.37</v>
      </c>
      <c r="DW6" s="36">
        <f t="shared" si="13"/>
        <v>22.46</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0.54</v>
      </c>
      <c r="EE6" s="36">
        <f t="shared" ref="EE6:EM6" si="14">IF(EE7="",NA(),EE7)</f>
        <v>0.48</v>
      </c>
      <c r="EF6" s="36">
        <f t="shared" si="14"/>
        <v>0.63</v>
      </c>
      <c r="EG6" s="36">
        <f t="shared" si="14"/>
        <v>0.57999999999999996</v>
      </c>
      <c r="EH6" s="36">
        <f t="shared" si="14"/>
        <v>0.51</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341002</v>
      </c>
      <c r="D7" s="38">
        <v>46</v>
      </c>
      <c r="E7" s="38">
        <v>1</v>
      </c>
      <c r="F7" s="38">
        <v>0</v>
      </c>
      <c r="G7" s="38">
        <v>1</v>
      </c>
      <c r="H7" s="38" t="s">
        <v>93</v>
      </c>
      <c r="I7" s="38" t="s">
        <v>94</v>
      </c>
      <c r="J7" s="38" t="s">
        <v>95</v>
      </c>
      <c r="K7" s="38" t="s">
        <v>96</v>
      </c>
      <c r="L7" s="38" t="s">
        <v>97</v>
      </c>
      <c r="M7" s="38" t="s">
        <v>98</v>
      </c>
      <c r="N7" s="39" t="s">
        <v>99</v>
      </c>
      <c r="O7" s="39">
        <v>64.67</v>
      </c>
      <c r="P7" s="39">
        <v>97.81</v>
      </c>
      <c r="Q7" s="39">
        <v>2354</v>
      </c>
      <c r="R7" s="39">
        <v>1196138</v>
      </c>
      <c r="S7" s="39">
        <v>906.68</v>
      </c>
      <c r="T7" s="39">
        <v>1319.25</v>
      </c>
      <c r="U7" s="39">
        <v>1232014</v>
      </c>
      <c r="V7" s="39">
        <v>272.45999999999998</v>
      </c>
      <c r="W7" s="39">
        <v>4521.82</v>
      </c>
      <c r="X7" s="39">
        <v>112.03</v>
      </c>
      <c r="Y7" s="39">
        <v>110.52</v>
      </c>
      <c r="Z7" s="39">
        <v>110.85</v>
      </c>
      <c r="AA7" s="39">
        <v>109.85</v>
      </c>
      <c r="AB7" s="39">
        <v>108.92</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128.94</v>
      </c>
      <c r="AU7" s="39">
        <v>126.07</v>
      </c>
      <c r="AV7" s="39">
        <v>129.68</v>
      </c>
      <c r="AW7" s="39">
        <v>139.94</v>
      </c>
      <c r="AX7" s="39">
        <v>146.74</v>
      </c>
      <c r="AY7" s="39">
        <v>178.43</v>
      </c>
      <c r="AZ7" s="39">
        <v>168.99</v>
      </c>
      <c r="BA7" s="39">
        <v>159.12</v>
      </c>
      <c r="BB7" s="39">
        <v>169.68</v>
      </c>
      <c r="BC7" s="39">
        <v>166.51</v>
      </c>
      <c r="BD7" s="39">
        <v>261.93</v>
      </c>
      <c r="BE7" s="39">
        <v>411.25</v>
      </c>
      <c r="BF7" s="39">
        <v>399.52</v>
      </c>
      <c r="BG7" s="39">
        <v>388.5</v>
      </c>
      <c r="BH7" s="39">
        <v>375.77</v>
      </c>
      <c r="BI7" s="39">
        <v>365.88</v>
      </c>
      <c r="BJ7" s="39">
        <v>220.35</v>
      </c>
      <c r="BK7" s="39">
        <v>212.16</v>
      </c>
      <c r="BL7" s="39">
        <v>206.16</v>
      </c>
      <c r="BM7" s="39">
        <v>203.63</v>
      </c>
      <c r="BN7" s="39">
        <v>198.51</v>
      </c>
      <c r="BO7" s="39">
        <v>270.45999999999998</v>
      </c>
      <c r="BP7" s="39">
        <v>105.19</v>
      </c>
      <c r="BQ7" s="39">
        <v>104.54</v>
      </c>
      <c r="BR7" s="39">
        <v>103.73</v>
      </c>
      <c r="BS7" s="39">
        <v>104.63</v>
      </c>
      <c r="BT7" s="39">
        <v>103.88</v>
      </c>
      <c r="BU7" s="39">
        <v>104.05</v>
      </c>
      <c r="BV7" s="39">
        <v>104.16</v>
      </c>
      <c r="BW7" s="39">
        <v>104.03</v>
      </c>
      <c r="BX7" s="39">
        <v>103.04</v>
      </c>
      <c r="BY7" s="39">
        <v>103.28</v>
      </c>
      <c r="BZ7" s="39">
        <v>103.91</v>
      </c>
      <c r="CA7" s="39">
        <v>143.25</v>
      </c>
      <c r="CB7" s="39">
        <v>144.01</v>
      </c>
      <c r="CC7" s="39">
        <v>144.88</v>
      </c>
      <c r="CD7" s="39">
        <v>143.44</v>
      </c>
      <c r="CE7" s="39">
        <v>144.06</v>
      </c>
      <c r="CF7" s="39">
        <v>171.57</v>
      </c>
      <c r="CG7" s="39">
        <v>171.29</v>
      </c>
      <c r="CH7" s="39">
        <v>171.54</v>
      </c>
      <c r="CI7" s="39">
        <v>173</v>
      </c>
      <c r="CJ7" s="39">
        <v>173.11</v>
      </c>
      <c r="CK7" s="39">
        <v>167.11</v>
      </c>
      <c r="CL7" s="39">
        <v>59.38</v>
      </c>
      <c r="CM7" s="39">
        <v>59.07</v>
      </c>
      <c r="CN7" s="39">
        <v>59.25</v>
      </c>
      <c r="CO7" s="39">
        <v>59.12</v>
      </c>
      <c r="CP7" s="39">
        <v>58.92</v>
      </c>
      <c r="CQ7" s="39">
        <v>58.97</v>
      </c>
      <c r="CR7" s="39">
        <v>58.67</v>
      </c>
      <c r="CS7" s="39">
        <v>59</v>
      </c>
      <c r="CT7" s="39">
        <v>59.36</v>
      </c>
      <c r="CU7" s="39">
        <v>59.32</v>
      </c>
      <c r="CV7" s="39">
        <v>60.27</v>
      </c>
      <c r="CW7" s="39">
        <v>93.15</v>
      </c>
      <c r="CX7" s="39">
        <v>93.38</v>
      </c>
      <c r="CY7" s="39">
        <v>94.12</v>
      </c>
      <c r="CZ7" s="39">
        <v>94.54</v>
      </c>
      <c r="DA7" s="39">
        <v>94.5</v>
      </c>
      <c r="DB7" s="39">
        <v>92.91</v>
      </c>
      <c r="DC7" s="39">
        <v>93.36</v>
      </c>
      <c r="DD7" s="39">
        <v>93.69</v>
      </c>
      <c r="DE7" s="39">
        <v>93.82</v>
      </c>
      <c r="DF7" s="39">
        <v>93.74</v>
      </c>
      <c r="DG7" s="39">
        <v>89.92</v>
      </c>
      <c r="DH7" s="39">
        <v>50.08</v>
      </c>
      <c r="DI7" s="39">
        <v>51.39</v>
      </c>
      <c r="DJ7" s="39">
        <v>52.28</v>
      </c>
      <c r="DK7" s="39">
        <v>53</v>
      </c>
      <c r="DL7" s="39">
        <v>54.12</v>
      </c>
      <c r="DM7" s="39">
        <v>46.73</v>
      </c>
      <c r="DN7" s="39">
        <v>47.39</v>
      </c>
      <c r="DO7" s="39">
        <v>48.05</v>
      </c>
      <c r="DP7" s="39">
        <v>48.64</v>
      </c>
      <c r="DQ7" s="39">
        <v>49.23</v>
      </c>
      <c r="DR7" s="39">
        <v>48.85</v>
      </c>
      <c r="DS7" s="39">
        <v>15.13</v>
      </c>
      <c r="DT7" s="39">
        <v>16.91</v>
      </c>
      <c r="DU7" s="39">
        <v>18.649999999999999</v>
      </c>
      <c r="DV7" s="39">
        <v>20.37</v>
      </c>
      <c r="DW7" s="39">
        <v>22.46</v>
      </c>
      <c r="DX7" s="39">
        <v>15.33</v>
      </c>
      <c r="DY7" s="39">
        <v>16.739999999999998</v>
      </c>
      <c r="DZ7" s="39">
        <v>17.97</v>
      </c>
      <c r="EA7" s="39">
        <v>19.95</v>
      </c>
      <c r="EB7" s="39">
        <v>21.62</v>
      </c>
      <c r="EC7" s="39">
        <v>17.8</v>
      </c>
      <c r="ED7" s="39">
        <v>0.54</v>
      </c>
      <c r="EE7" s="39">
        <v>0.48</v>
      </c>
      <c r="EF7" s="39">
        <v>0.63</v>
      </c>
      <c r="EG7" s="39">
        <v>0.57999999999999996</v>
      </c>
      <c r="EH7" s="39">
        <v>0.51</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謙介</cp:lastModifiedBy>
  <cp:lastPrinted>2020-01-22T01:26:59Z</cp:lastPrinted>
  <dcterms:created xsi:type="dcterms:W3CDTF">2019-12-05T04:25:10Z</dcterms:created>
  <dcterms:modified xsi:type="dcterms:W3CDTF">2020-01-22T06:53:03Z</dcterms:modified>
  <cp:category/>
</cp:coreProperties>
</file>