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経理係フォルダ\★経営比較分析表\H31（H30決算分）\02 提出用\"/>
    </mc:Choice>
  </mc:AlternateContent>
  <workbookProtection workbookAlgorithmName="SHA-512" workbookHashValue="KGfcWlh8dtGkEf3NEq97WsIrL0WMjPpvYQDHgUAoW3qgQDnNbzM1V7jENwbWYW0CEp3Chr/qjV/1x1wHV15NBA==" workbookSaltValue="bXUAd+3Bj18UKIM09rx4iQ==" workbookSpinCount="100000" lockStructure="1"/>
  <bookViews>
    <workbookView xWindow="837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<sst xmlns="http://schemas.openxmlformats.org/spreadsheetml/2006/main" count="223" uniqueCount="111">
  <si>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</si>
  <si>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</si>
  <si>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</si>
  <si>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</si>
  <si>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</si>
  <si>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</si>
  <si>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</si>
  <si>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</si>
  <si>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</si>
  <si>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</si>
  <si>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</si>
  <si>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</si>
  <si>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</si>
  <si>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</si>
  <si>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</si>
  <si>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</si>
  <si>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</si>
  <si>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</si>
  <si>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</si>
  <si>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</si>
  <si>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</si>
  <si>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</si>
  <si>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</si>
  <si>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</si>
  <si>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</si>
  <si>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</si>
  <si>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</si>
  <si>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</si>
  <si>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</si>
  <si>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</si>
  <si>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</si>
  <si>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</si>
  <si>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</si>
  <si>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</si>
  <si>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</si>
  <si>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</si>
  <si>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</si>
  <si>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</si>
  <si>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</si>
  <si>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</si>
  <si>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</si>
  <si>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</si>
  <si>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</si>
  <si>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</si>
  <si>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</si>
  <si>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</si>
  <si>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</si>
  <si>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</si>
  <si>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</si>
  <si>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</si>
  <si>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</si>
  <si>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</si>
  <si>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</si>
  <si>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</si>
  <si>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</si>
  <si>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</si>
  <si>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</si>
  <si>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</si>
  <si>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</si>
  <si>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</si>
  <si>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</si>
  <si>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</si>
  <si>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</si>
  <si>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</si>
  <si>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</si>
  <si>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</si>
  <si>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</si>
  <si>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</si>
  <si>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</si>
  <si>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</si>
  <si>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</si>
  <si>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</si>
  <si>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</si>
  <si>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</si>
  <si>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</si>
  <si>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</si>
  <si>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</si>
  <si>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</si>
  <si>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</si>
  <si>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</si>
  <si>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</si>
  <si>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</si>
  <si>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</si>
  <si>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</si>
  <si>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</si>
  <si>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</si>
  <si>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</si>
  <si>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</si>
  <si>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</si>
  <si>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</si>
  <si>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</si>
  <si>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</si>
  <si>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</si>
  <si>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</si>
  <si>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</si>
  <si>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</si>
  <si>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</si>
  <si>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</si>
  <si>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</si>
  <si>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</si>
  <si>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</si>
  <si>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</si>
  <si>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</si>
  <si>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</si>
  <si>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</si>
  <si>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</si>
  <si>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</si>
  <si>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</si>
  <si>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
　</t>
    </r>
    <r>
      <rPr>
        <sz val="11"/>
        <color theme="1"/>
        <rFont val="ＭＳ ゴシック"/>
        <family val="3"/>
        <charset val="128"/>
      </rPr>
      <t>有形固定資産の帳簿価格に対する減価償却累計額は毎年増加しています。
②管渠老朽化率・③管渠改善率
　耐用年数を経過している管渠はなく、0％となっています。</t>
    </r>
    <phoneticPr fontId="4"/>
  </si>
  <si>
    <t>①経常収支比率
　使用料以外に他の補てん財源を受けて収支を均衡させていることから、ほぼ100％となっています。
②累積欠損比率
　累積欠損金が生じていないため、0％となっています。
③流動比率
　平成26年度の地方公営企業の新会計基準の導入により企業債を流動負債に計上することになったため、100％を下回っています。
④企業債残高対事業規模比率
　類似団体の平均値を上回っていますが、縮減に努めており、毎年減少しています。
⑤経費回収率
　使用料収入で経費を賄えていないため100％を下回っています。
⑥汚水処理原価
　類似団体の平均値を上回っています。
⑦施設利用率
　類似団体の平均値を上回っています。
⑧水洗化率
　新施設の処理開始により処理区域内人口が増加したため、平成28年度に下がりました。今後、段階的に下水道への接続が進むとともに、当該指標も上昇する見込みです。</t>
    <rPh sb="269" eb="270">
      <t>ウエ</t>
    </rPh>
    <rPh sb="351" eb="353">
      <t>コンゴ</t>
    </rPh>
    <phoneticPr fontId="4"/>
  </si>
  <si>
    <t>　使用料収入で経費が賄えず、他から補てん財源を受けて経常収支比率をほぼ100％としているため、水洗化率の向上等に取り組むとともに、費用の削減に努める必要があります。
　本市では、公共下水道、特定環境保全公共下水道、農業集落排水及び市営浄化槽を一つの下水道事業として一体的に運営しており、中期経営プラン（令和2年度～令和5年度）に掲げた事業計画とその裏付けとなる経営計画を着実に実行し全体として健全で効率的な運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</si>
</sst>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57-4DDB-A34E-CD84AF8D03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D57-4DDB-A34E-CD84AF8D03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66.400000000000006</c:v>
                </c:pt>
                <c:pt idx="1">
                  <c:v>66.400000000000006</c:v>
                </c:pt>
                <c:pt idx="2">
                  <c:v>69.42</c:v>
                </c:pt>
                <c:pt idx="3">
                  <c:v>51.37</c:v>
                </c:pt>
                <c:pt idx="4">
                  <c:v>50.75</c:v>
                </c:pt>
              </c:numCache>
            </c:numRef>
          </c:val>
          <c:extLst>
            <c:ext xmlns:c16="http://schemas.microsoft.com/office/drawing/2014/chart" uri="{C3380CC4-5D6E-409C-BE32-E72D297353CC}">
              <c16:uniqueId val="{00000000-D444-456E-BD1C-5AB034FC19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D444-456E-BD1C-5AB034FC19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84.25</c:v>
                </c:pt>
                <c:pt idx="1">
                  <c:v>84.5</c:v>
                </c:pt>
                <c:pt idx="2">
                  <c:v>80.42</c:v>
                </c:pt>
                <c:pt idx="3">
                  <c:v>80.540000000000006</c:v>
                </c:pt>
                <c:pt idx="4">
                  <c:v>80.540000000000006</c:v>
                </c:pt>
              </c:numCache>
            </c:numRef>
          </c:val>
          <c:extLst>
            <c:ext xmlns:c16="http://schemas.microsoft.com/office/drawing/2014/chart" uri="{C3380CC4-5D6E-409C-BE32-E72D297353CC}">
              <c16:uniqueId val="{00000000-B8E8-4A70-A66B-DB07DDABE9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8E8-4A70-A66B-DB07DDABE9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100.01</c:v>
                </c:pt>
                <c:pt idx="1">
                  <c:v>99.98</c:v>
                </c:pt>
                <c:pt idx="2">
                  <c:v>99.69</c:v>
                </c:pt>
                <c:pt idx="3">
                  <c:v>99.99</c:v>
                </c:pt>
                <c:pt idx="4">
                  <c:v>100.07</c:v>
                </c:pt>
              </c:numCache>
            </c:numRef>
          </c:val>
          <c:extLst>
            <c:ext xmlns:c16="http://schemas.microsoft.com/office/drawing/2014/chart" uri="{C3380CC4-5D6E-409C-BE32-E72D297353CC}">
              <c16:uniqueId val="{00000000-7B88-4F81-A9CE-1580739F3C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7B88-4F81-A9CE-1580739F3C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19.96</c:v>
                </c:pt>
                <c:pt idx="1">
                  <c:v>22.56</c:v>
                </c:pt>
                <c:pt idx="2">
                  <c:v>22.56</c:v>
                </c:pt>
                <c:pt idx="3">
                  <c:v>24.89</c:v>
                </c:pt>
                <c:pt idx="4">
                  <c:v>27.11</c:v>
                </c:pt>
              </c:numCache>
            </c:numRef>
          </c:val>
          <c:extLst>
            <c:ext xmlns:c16="http://schemas.microsoft.com/office/drawing/2014/chart" uri="{C3380CC4-5D6E-409C-BE32-E72D297353CC}">
              <c16:uniqueId val="{00000000-C3B4-49C5-8E40-4F644E11CF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C3B4-49C5-8E40-4F644E11CF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4-4C9C-BC26-D2F6A22C7B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2244-4C9C-BC26-D2F6A22C7B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B-4873-9CE7-CA3742D150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047B-4873-9CE7-CA3742D150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32.17</c:v>
                </c:pt>
                <c:pt idx="1">
                  <c:v>42.35</c:v>
                </c:pt>
                <c:pt idx="2">
                  <c:v>23.06</c:v>
                </c:pt>
                <c:pt idx="3">
                  <c:v>22.05</c:v>
                </c:pt>
                <c:pt idx="4">
                  <c:v>31.87</c:v>
                </c:pt>
              </c:numCache>
            </c:numRef>
          </c:val>
          <c:extLst>
            <c:ext xmlns:c16="http://schemas.microsoft.com/office/drawing/2014/chart" uri="{C3380CC4-5D6E-409C-BE32-E72D297353CC}">
              <c16:uniqueId val="{00000000-4FFD-46F0-A3D8-C91C97C7B5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4FFD-46F0-A3D8-C91C97C7B5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2780.15</c:v>
                </c:pt>
                <c:pt idx="1">
                  <c:v>2764.29</c:v>
                </c:pt>
                <c:pt idx="2">
                  <c:v>2609.96</c:v>
                </c:pt>
                <c:pt idx="3">
                  <c:v>2375.09</c:v>
                </c:pt>
                <c:pt idx="4">
                  <c:v>2318.0300000000002</c:v>
                </c:pt>
              </c:numCache>
            </c:numRef>
          </c:val>
          <c:extLst>
            <c:ext xmlns:c16="http://schemas.microsoft.com/office/drawing/2014/chart" uri="{C3380CC4-5D6E-409C-BE32-E72D297353CC}">
              <c16:uniqueId val="{00000000-B662-402D-B75F-45ADF7762C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662-402D-B75F-45ADF7762C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30.18</c:v>
                </c:pt>
                <c:pt idx="1">
                  <c:v>30.03</c:v>
                </c:pt>
                <c:pt idx="2">
                  <c:v>56.93</c:v>
                </c:pt>
                <c:pt idx="3">
                  <c:v>58.54</c:v>
                </c:pt>
                <c:pt idx="4">
                  <c:v>47.94</c:v>
                </c:pt>
              </c:numCache>
            </c:numRef>
          </c:val>
          <c:extLst>
            <c:ext xmlns:c16="http://schemas.microsoft.com/office/drawing/2014/chart" uri="{C3380CC4-5D6E-409C-BE32-E72D297353CC}">
              <c16:uniqueId val="{00000000-89CC-488E-BC20-A597F6C4A4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9CC-488E-BC20-A597F6C4A4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452.41</c:v>
                </c:pt>
                <c:pt idx="1">
                  <c:v>454.37</c:v>
                </c:pt>
                <c:pt idx="2">
                  <c:v>239.81</c:v>
                </c:pt>
                <c:pt idx="3">
                  <c:v>234.04</c:v>
                </c:pt>
                <c:pt idx="4">
                  <c:v>282.01</c:v>
                </c:pt>
              </c:numCache>
            </c:numRef>
          </c:val>
          <c:extLst>
            <c:ext xmlns:c16="http://schemas.microsoft.com/office/drawing/2014/chart" uri="{C3380CC4-5D6E-409C-BE32-E72D297353CC}">
              <c16:uniqueId val="{00000000-9A22-4D31-8DE4-B2335F9EBE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A22-4D31-8DE4-B2335F9EBE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広島市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1196138</v>
      </c>
      <c r="AM8" s="74"/>
      <c r="AN8" s="74"/>
      <c r="AO8" s="74"/>
      <c r="AP8" s="74"/>
      <c r="AQ8" s="74"/>
      <c r="AR8" s="74"/>
      <c r="AS8" s="74"/>
      <c r="AT8" s="73">
        <f>データ!T6</f>
        <v>906.68</v>
      </c>
      <c r="AU8" s="73"/>
      <c r="AV8" s="73"/>
      <c r="AW8" s="73"/>
      <c r="AX8" s="73"/>
      <c r="AY8" s="73"/>
      <c r="AZ8" s="73"/>
      <c r="BA8" s="73"/>
      <c r="BB8" s="73">
        <f>データ!U6</f>
        <v>1319.25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62.33</v>
      </c>
      <c r="J10" s="73"/>
      <c r="K10" s="73"/>
      <c r="L10" s="73"/>
      <c r="M10" s="73"/>
      <c r="N10" s="73"/>
      <c r="O10" s="73"/>
      <c r="P10" s="73">
        <f>データ!P6</f>
        <v>0.96</v>
      </c>
      <c r="Q10" s="73"/>
      <c r="R10" s="73"/>
      <c r="S10" s="73"/>
      <c r="T10" s="73"/>
      <c r="U10" s="73"/>
      <c r="V10" s="73"/>
      <c r="W10" s="73">
        <f>データ!Q6</f>
        <v>59.1</v>
      </c>
      <c r="X10" s="73"/>
      <c r="Y10" s="73"/>
      <c r="Z10" s="73"/>
      <c r="AA10" s="73"/>
      <c r="AB10" s="73"/>
      <c r="AC10" s="73"/>
      <c r="AD10" s="74">
        <f>データ!R6</f>
        <v>2219</v>
      </c>
      <c r="AE10" s="74"/>
      <c r="AF10" s="74"/>
      <c r="AG10" s="74"/>
      <c r="AH10" s="74"/>
      <c r="AI10" s="74"/>
      <c r="AJ10" s="74"/>
      <c r="AK10" s="2"/>
      <c r="AL10" s="74">
        <f>データ!V6</f>
        <v>11521</v>
      </c>
      <c r="AM10" s="74"/>
      <c r="AN10" s="74"/>
      <c r="AO10" s="74"/>
      <c r="AP10" s="74"/>
      <c r="AQ10" s="74"/>
      <c r="AR10" s="74"/>
      <c r="AS10" s="74"/>
      <c r="AT10" s="73">
        <f>データ!W6</f>
        <v>3.25</v>
      </c>
      <c r="AU10" s="73"/>
      <c r="AV10" s="73"/>
      <c r="AW10" s="73"/>
      <c r="AX10" s="73"/>
      <c r="AY10" s="73"/>
      <c r="AZ10" s="73"/>
      <c r="BA10" s="73"/>
      <c r="BB10" s="73">
        <f>データ!X6</f>
        <v>3544.92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109</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uXuyPPcchsWPXKSPRLLi+Sko2k/49ZklFt0nALoVizFeAtyU+JCe1shaumlP532aSTMooWoUwKUgup+8M/ogLw==" saltValue="HpRi1v7dzvHBaS1KFD/n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341002</v>
      </c>
      <c r="D6" s="33">
        <f t="shared" si="3"/>
        <v>46</v>
      </c>
      <c r="E6" s="33">
        <f t="shared" si="3"/>
        <v>17</v>
      </c>
      <c r="F6" s="33">
        <f t="shared" si="3"/>
        <v>5</v>
      </c>
      <c r="G6" s="33">
        <f t="shared" si="3"/>
        <v>0</v>
      </c>
      <c r="H6" s="33" t="str">
        <f t="shared" si="3"/>
        <v>広島県　広島市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62.33</v>
      </c>
      <c r="P6" s="34">
        <f t="shared" si="3"/>
        <v>0.96</v>
      </c>
      <c r="Q6" s="34">
        <f t="shared" si="3"/>
        <v>59.1</v>
      </c>
      <c r="R6" s="34">
        <f t="shared" si="3"/>
        <v>2219</v>
      </c>
      <c r="S6" s="34">
        <f t="shared" si="3"/>
        <v>1196138</v>
      </c>
      <c r="T6" s="34">
        <f t="shared" si="3"/>
        <v>906.68</v>
      </c>
      <c r="U6" s="34">
        <f t="shared" si="3"/>
        <v>1319.25</v>
      </c>
      <c r="V6" s="34">
        <f t="shared" si="3"/>
        <v>11521</v>
      </c>
      <c r="W6" s="34">
        <f t="shared" si="3"/>
        <v>3.25</v>
      </c>
      <c r="X6" s="34">
        <f t="shared" si="3"/>
        <v>3544.92</v>
      </c>
      <c r="Y6" s="35">
        <f>IF(Y7="",NA(),Y7)</f>
        <v>100.01</v>
      </c>
      <c r="Z6" s="35">
        <f t="shared" ref="Z6:AH6" si="4">IF(Z7="",NA(),Z7)</f>
        <v>99.98</v>
      </c>
      <c r="AA6" s="35">
        <f t="shared" si="4"/>
        <v>99.69</v>
      </c>
      <c r="AB6" s="35">
        <f t="shared" si="4"/>
        <v>99.99</v>
      </c>
      <c r="AC6" s="35">
        <f t="shared" si="4"/>
        <v>100.07</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32.17</v>
      </c>
      <c r="AV6" s="35">
        <f t="shared" ref="AV6:BD6" si="6">IF(AV7="",NA(),AV7)</f>
        <v>42.35</v>
      </c>
      <c r="AW6" s="35">
        <f t="shared" si="6"/>
        <v>23.06</v>
      </c>
      <c r="AX6" s="35">
        <f t="shared" si="6"/>
        <v>22.05</v>
      </c>
      <c r="AY6" s="35">
        <f t="shared" si="6"/>
        <v>31.87</v>
      </c>
      <c r="AZ6" s="35">
        <f t="shared" si="6"/>
        <v>33.03</v>
      </c>
      <c r="BA6" s="35">
        <f t="shared" si="6"/>
        <v>29.45</v>
      </c>
      <c r="BB6" s="35">
        <f t="shared" si="6"/>
        <v>31.84</v>
      </c>
      <c r="BC6" s="35">
        <f t="shared" si="6"/>
        <v>29.91</v>
      </c>
      <c r="BD6" s="35">
        <f t="shared" si="6"/>
        <v>29.54</v>
      </c>
      <c r="BE6" s="34" t="str">
        <f>IF(BE7="","",IF(BE7="-","【-】","【"&amp;SUBSTITUTE(TEXT(BE7,"#,##0.00"),"-","△")&amp;"】"))</f>
        <v>【34.27】</v>
      </c>
      <c r="BF6" s="35">
        <f>IF(BF7="",NA(),BF7)</f>
        <v>2780.15</v>
      </c>
      <c r="BG6" s="35">
        <f t="shared" ref="BG6:BO6" si="7">IF(BG7="",NA(),BG7)</f>
        <v>2764.29</v>
      </c>
      <c r="BH6" s="35">
        <f t="shared" si="7"/>
        <v>2609.96</v>
      </c>
      <c r="BI6" s="35">
        <f t="shared" si="7"/>
        <v>2375.09</v>
      </c>
      <c r="BJ6" s="35">
        <f t="shared" si="7"/>
        <v>2318.0300000000002</v>
      </c>
      <c r="BK6" s="35">
        <f t="shared" si="7"/>
        <v>1044.8</v>
      </c>
      <c r="BL6" s="35">
        <f t="shared" si="7"/>
        <v>1081.8</v>
      </c>
      <c r="BM6" s="35">
        <f t="shared" si="7"/>
        <v>974.93</v>
      </c>
      <c r="BN6" s="35">
        <f t="shared" si="7"/>
        <v>855.8</v>
      </c>
      <c r="BO6" s="35">
        <f t="shared" si="7"/>
        <v>789.46</v>
      </c>
      <c r="BP6" s="34" t="str">
        <f>IF(BP7="","",IF(BP7="-","【-】","【"&amp;SUBSTITUTE(TEXT(BP7,"#,##0.00"),"-","△")&amp;"】"))</f>
        <v>【747.76】</v>
      </c>
      <c r="BQ6" s="35">
        <f>IF(BQ7="",NA(),BQ7)</f>
        <v>30.18</v>
      </c>
      <c r="BR6" s="35">
        <f t="shared" ref="BR6:BZ6" si="8">IF(BR7="",NA(),BR7)</f>
        <v>30.03</v>
      </c>
      <c r="BS6" s="35">
        <f t="shared" si="8"/>
        <v>56.93</v>
      </c>
      <c r="BT6" s="35">
        <f t="shared" si="8"/>
        <v>58.54</v>
      </c>
      <c r="BU6" s="35">
        <f t="shared" si="8"/>
        <v>47.94</v>
      </c>
      <c r="BV6" s="35">
        <f t="shared" si="8"/>
        <v>50.82</v>
      </c>
      <c r="BW6" s="35">
        <f t="shared" si="8"/>
        <v>52.19</v>
      </c>
      <c r="BX6" s="35">
        <f t="shared" si="8"/>
        <v>55.32</v>
      </c>
      <c r="BY6" s="35">
        <f t="shared" si="8"/>
        <v>59.8</v>
      </c>
      <c r="BZ6" s="35">
        <f t="shared" si="8"/>
        <v>57.77</v>
      </c>
      <c r="CA6" s="34" t="str">
        <f>IF(CA7="","",IF(CA7="-","【-】","【"&amp;SUBSTITUTE(TEXT(CA7,"#,##0.00"),"-","△")&amp;"】"))</f>
        <v>【59.51】</v>
      </c>
      <c r="CB6" s="35">
        <f>IF(CB7="",NA(),CB7)</f>
        <v>452.41</v>
      </c>
      <c r="CC6" s="35">
        <f t="shared" ref="CC6:CK6" si="9">IF(CC7="",NA(),CC7)</f>
        <v>454.37</v>
      </c>
      <c r="CD6" s="35">
        <f t="shared" si="9"/>
        <v>239.81</v>
      </c>
      <c r="CE6" s="35">
        <f t="shared" si="9"/>
        <v>234.04</v>
      </c>
      <c r="CF6" s="35">
        <f t="shared" si="9"/>
        <v>282.01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66.400000000000006</v>
      </c>
      <c r="CN6" s="35">
        <f t="shared" ref="CN6:CV6" si="10">IF(CN7="",NA(),CN7)</f>
        <v>66.400000000000006</v>
      </c>
      <c r="CO6" s="35">
        <f t="shared" si="10"/>
        <v>69.42</v>
      </c>
      <c r="CP6" s="35">
        <f t="shared" si="10"/>
        <v>51.37</v>
      </c>
      <c r="CQ6" s="35">
        <f t="shared" si="10"/>
        <v>50.75</v>
      </c>
      <c r="CR6" s="35">
        <f t="shared" si="10"/>
        <v>53.24</v>
      </c>
      <c r="CS6" s="35">
        <f t="shared" si="10"/>
        <v>52.31</v>
      </c>
      <c r="CT6" s="35">
        <f t="shared" si="10"/>
        <v>60.65</v>
      </c>
      <c r="CU6" s="35">
        <f t="shared" si="10"/>
        <v>51.75</v>
      </c>
      <c r="CV6" s="35">
        <f t="shared" si="10"/>
        <v>50.68</v>
      </c>
      <c r="CW6" s="34" t="str">
        <f>IF(CW7="","",IF(CW7="-","【-】","【"&amp;SUBSTITUTE(TEXT(CW7,"#,##0.00"),"-","△")&amp;"】"))</f>
        <v>【52.23】</v>
      </c>
      <c r="CX6" s="35">
        <f>IF(CX7="",NA(),CX7)</f>
        <v>84.25</v>
      </c>
      <c r="CY6" s="35">
        <f t="shared" ref="CY6:DG6" si="11">IF(CY7="",NA(),CY7)</f>
        <v>84.5</v>
      </c>
      <c r="CZ6" s="35">
        <f t="shared" si="11"/>
        <v>80.42</v>
      </c>
      <c r="DA6" s="35">
        <f t="shared" si="11"/>
        <v>80.540000000000006</v>
      </c>
      <c r="DB6" s="35">
        <f t="shared" si="11"/>
        <v>80.540000000000006</v>
      </c>
      <c r="DC6" s="35">
        <f t="shared" si="11"/>
        <v>84.07</v>
      </c>
      <c r="DD6" s="35">
        <f t="shared" si="11"/>
        <v>84.32</v>
      </c>
      <c r="DE6" s="35">
        <f t="shared" si="11"/>
        <v>84.58</v>
      </c>
      <c r="DF6" s="35">
        <f t="shared" si="11"/>
        <v>84.84</v>
      </c>
      <c r="DG6" s="35">
        <f t="shared" si="11"/>
        <v>84.86</v>
      </c>
      <c r="DH6" s="34" t="str">
        <f>IF(DH7="","",IF(DH7="-","【-】","【"&amp;SUBSTITUTE(TEXT(DH7,"#,##0.00"),"-","△")&amp;"】"))</f>
        <v>【85.82】</v>
      </c>
      <c r="DI6" s="35">
        <f>IF(DI7="",NA(),DI7)</f>
        <v>19.96</v>
      </c>
      <c r="DJ6" s="35">
        <f t="shared" ref="DJ6:DR6" si="12">IF(DJ7="",NA(),DJ7)</f>
        <v>22.56</v>
      </c>
      <c r="DK6" s="35">
        <f t="shared" si="12"/>
        <v>22.56</v>
      </c>
      <c r="DL6" s="35">
        <f t="shared" si="12"/>
        <v>24.89</v>
      </c>
      <c r="DM6" s="35">
        <f t="shared" si="12"/>
        <v>27.11</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341002</v>
      </c>
      <c r="D7" s="37">
        <v>46</v>
      </c>
      <c r="E7" s="37">
        <v>17</v>
      </c>
      <c r="F7" s="37">
        <v>5</v>
      </c>
      <c r="G7" s="37">
        <v>0</v>
      </c>
      <c r="H7" s="37" t="s">
        <v>96</v>
      </c>
      <c r="I7" s="37" t="s">
        <v>97</v>
      </c>
      <c r="J7" s="37" t="s">
        <v>98</v>
      </c>
      <c r="K7" s="37" t="s">
        <v>99</v>
      </c>
      <c r="L7" s="37" t="s">
        <v>100</v>
      </c>
      <c r="M7" s="37" t="s">
        <v>101</v>
      </c>
      <c r="N7" s="38" t="s">
        <v>102</v>
      </c>
      <c r="O7" s="38">
        <v>62.33</v>
      </c>
      <c r="P7" s="38">
        <v>0.96</v>
      </c>
      <c r="Q7" s="38">
        <v>59.1</v>
      </c>
      <c r="R7" s="38">
        <v>2219</v>
      </c>
      <c r="S7" s="38">
        <v>1196138</v>
      </c>
      <c r="T7" s="38">
        <v>906.68</v>
      </c>
      <c r="U7" s="38">
        <v>1319.25</v>
      </c>
      <c r="V7" s="38">
        <v>11521</v>
      </c>
      <c r="W7" s="38">
        <v>3.25</v>
      </c>
      <c r="X7" s="38">
        <v>3544.92</v>
      </c>
      <c r="Y7" s="38">
        <v>100.01</v>
      </c>
      <c r="Z7" s="38">
        <v>99.98</v>
      </c>
      <c r="AA7" s="38">
        <v>99.69</v>
      </c>
      <c r="AB7" s="38">
        <v>99.99</v>
      </c>
      <c r="AC7" s="38">
        <v>100.07</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32.17</v>
      </c>
      <c r="AV7" s="38">
        <v>42.35</v>
      </c>
      <c r="AW7" s="38">
        <v>23.06</v>
      </c>
      <c r="AX7" s="38">
        <v>22.05</v>
      </c>
      <c r="AY7" s="38">
        <v>31.87</v>
      </c>
      <c r="AZ7" s="38">
        <v>33.03</v>
      </c>
      <c r="BA7" s="38">
        <v>29.45</v>
      </c>
      <c r="BB7" s="38">
        <v>31.84</v>
      </c>
      <c r="BC7" s="38">
        <v>29.91</v>
      </c>
      <c r="BD7" s="38">
        <v>29.54</v>
      </c>
      <c r="BE7" s="38">
        <v>34.270000000000003</v>
      </c>
      <c r="BF7" s="38">
        <v>2780.15</v>
      </c>
      <c r="BG7" s="38">
        <v>2764.29</v>
      </c>
      <c r="BH7" s="38">
        <v>2609.96</v>
      </c>
      <c r="BI7" s="38">
        <v>2375.09</v>
      </c>
      <c r="BJ7" s="38">
        <v>2318.0300000000002</v>
      </c>
      <c r="BK7" s="38">
        <v>1044.8</v>
      </c>
      <c r="BL7" s="38">
        <v>1081.8</v>
      </c>
      <c r="BM7" s="38">
        <v>974.93</v>
      </c>
      <c r="BN7" s="38">
        <v>855.8</v>
      </c>
      <c r="BO7" s="38">
        <v>789.46</v>
      </c>
      <c r="BP7" s="38">
        <v>747.76</v>
      </c>
      <c r="BQ7" s="38">
        <v>30.18</v>
      </c>
      <c r="BR7" s="38">
        <v>30.03</v>
      </c>
      <c r="BS7" s="38">
        <v>56.93</v>
      </c>
      <c r="BT7" s="38">
        <v>58.54</v>
      </c>
      <c r="BU7" s="38">
        <v>47.94</v>
      </c>
      <c r="BV7" s="38">
        <v>50.82</v>
      </c>
      <c r="BW7" s="38">
        <v>52.19</v>
      </c>
      <c r="BX7" s="38">
        <v>55.32</v>
      </c>
      <c r="BY7" s="38">
        <v>59.8</v>
      </c>
      <c r="BZ7" s="38">
        <v>57.77</v>
      </c>
      <c r="CA7" s="38">
        <v>59.51</v>
      </c>
      <c r="CB7" s="38">
        <v>452.41</v>
      </c>
      <c r="CC7" s="38">
        <v>454.37</v>
      </c>
      <c r="CD7" s="38">
        <v>239.81</v>
      </c>
      <c r="CE7" s="38">
        <v>234.04</v>
      </c>
      <c r="CF7" s="38">
        <v>282.01</v>
      </c>
      <c r="CG7" s="38">
        <v>300.52</v>
      </c>
      <c r="CH7" s="38">
        <v>296.14</v>
      </c>
      <c r="CI7" s="38">
        <v>283.17</v>
      </c>
      <c r="CJ7" s="38">
        <v>263.76</v>
      </c>
      <c r="CK7" s="38">
        <v>274.35000000000002</v>
      </c>
      <c r="CL7" s="38">
        <v>261.45999999999998</v>
      </c>
      <c r="CM7" s="38">
        <v>66.400000000000006</v>
      </c>
      <c r="CN7" s="38">
        <v>66.400000000000006</v>
      </c>
      <c r="CO7" s="38">
        <v>69.42</v>
      </c>
      <c r="CP7" s="38">
        <v>51.37</v>
      </c>
      <c r="CQ7" s="38">
        <v>50.75</v>
      </c>
      <c r="CR7" s="38">
        <v>53.24</v>
      </c>
      <c r="CS7" s="38">
        <v>52.31</v>
      </c>
      <c r="CT7" s="38">
        <v>60.65</v>
      </c>
      <c r="CU7" s="38">
        <v>51.75</v>
      </c>
      <c r="CV7" s="38">
        <v>50.68</v>
      </c>
      <c r="CW7" s="38">
        <v>52.23</v>
      </c>
      <c r="CX7" s="38">
        <v>84.25</v>
      </c>
      <c r="CY7" s="38">
        <v>84.5</v>
      </c>
      <c r="CZ7" s="38">
        <v>80.42</v>
      </c>
      <c r="DA7" s="38">
        <v>80.540000000000006</v>
      </c>
      <c r="DB7" s="38">
        <v>80.540000000000006</v>
      </c>
      <c r="DC7" s="38">
        <v>84.07</v>
      </c>
      <c r="DD7" s="38">
        <v>84.32</v>
      </c>
      <c r="DE7" s="38">
        <v>84.58</v>
      </c>
      <c r="DF7" s="38">
        <v>84.84</v>
      </c>
      <c r="DG7" s="38">
        <v>84.86</v>
      </c>
      <c r="DH7" s="38">
        <v>85.82</v>
      </c>
      <c r="DI7" s="38">
        <v>19.96</v>
      </c>
      <c r="DJ7" s="38">
        <v>22.56</v>
      </c>
      <c r="DK7" s="38">
        <v>22.56</v>
      </c>
      <c r="DL7" s="38">
        <v>24.89</v>
      </c>
      <c r="DM7" s="38">
        <v>27.11</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work7</cp:lastModifiedBy>
  <cp:lastPrinted>2020-01-24T07:14:30Z</cp:lastPrinted>
  <dcterms:created xsi:type="dcterms:W3CDTF">2019-12-05T04:55:08Z</dcterms:created>
  <dcterms:modified xsi:type="dcterms:W3CDTF">2020-01-26T23:26:11Z</dcterms:modified>
  <cp:category/>
</cp:coreProperties>
</file>