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AlgorithmName="SHA-512" workbookHashValue="vNqClbwRKhExu4dqeLZR4fohcgzYofOUF+zScNAmSxLOidZc6Uu8LAKAhXPfK4bvOphFH+rNZiERAG1WTSSqfg==" workbookSaltValue="hSxHSter3YMnjlMxqIKM+w==" workbookSpinCount="100000" lockStructure="1"/>
  <bookViews>
    <workbookView xWindow="0" yWindow="0" windowWidth="15360" windowHeight="7635"/>
  </bookViews>
  <sheets>
    <sheet name="法非適用_駐車場整備事業" sheetId="4" r:id="rId1"/>
    <sheet name="データ" sheetId="5" state="hidden" r:id="rId2"/>
  </sheets>
  <calcPr calcId="145621"/>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BZ76" i="4"/>
  <c r="IT76" i="4"/>
  <c r="CS51" i="4"/>
  <c r="HJ30" i="4"/>
  <c r="CS30" i="4"/>
  <c r="MA51" i="4"/>
  <c r="C11" i="5"/>
  <c r="D11" i="5"/>
  <c r="E11" i="5"/>
  <c r="B11" i="5"/>
  <c r="BK76" i="4" l="1"/>
  <c r="LH51" i="4"/>
  <c r="IE76" i="4"/>
  <c r="BZ51" i="4"/>
  <c r="LT76" i="4"/>
  <c r="GQ51" i="4"/>
  <c r="LH30" i="4"/>
  <c r="BZ30" i="4"/>
  <c r="GQ30" i="4"/>
  <c r="BG30" i="4"/>
  <c r="AV76" i="4"/>
  <c r="KO51" i="4"/>
  <c r="LE76" i="4"/>
  <c r="FX51" i="4"/>
  <c r="KO30" i="4"/>
  <c r="HP76" i="4"/>
  <c r="BG51" i="4"/>
  <c r="FX30" i="4"/>
  <c r="KP76" i="4"/>
  <c r="HA76" i="4"/>
  <c r="AN51" i="4"/>
  <c r="FE30" i="4"/>
  <c r="JV51" i="4"/>
  <c r="FE51" i="4"/>
  <c r="JV30" i="4"/>
  <c r="AN30" i="4"/>
  <c r="AG76" i="4"/>
  <c r="KA76" i="4"/>
  <c r="EL51" i="4"/>
  <c r="JC30" i="4"/>
  <c r="U30" i="4"/>
  <c r="GL76" i="4"/>
  <c r="U51" i="4"/>
  <c r="EL30" i="4"/>
  <c r="R76" i="4"/>
  <c r="JC51" i="4"/>
</calcChain>
</file>

<file path=xl/sharedStrings.xml><?xml version="1.0" encoding="utf-8"?>
<sst xmlns="http://schemas.openxmlformats.org/spreadsheetml/2006/main" count="278" uniqueCount="126">
  <si>
    <t>経営比較分析表（平成30年度決算）</t>
    <rPh sb="8" eb="10">
      <t>ヘイセイ</t>
    </rPh>
    <rPh sb="12" eb="14">
      <t>ネンド</t>
    </rPh>
    <rPh sb="14" eb="16">
      <t>ケッサン</t>
    </rPh>
    <phoneticPr fontId="6"/>
  </si>
  <si>
    <t>業務名</t>
    <rPh sb="2" eb="3">
      <t>メイ</t>
    </rPh>
    <phoneticPr fontId="6"/>
  </si>
  <si>
    <t>業種名</t>
    <phoneticPr fontId="6"/>
  </si>
  <si>
    <t>事業名</t>
    <rPh sb="0" eb="2">
      <t>ジギョウ</t>
    </rPh>
    <rPh sb="2" eb="3">
      <t>メイ</t>
    </rPh>
    <phoneticPr fontId="6"/>
  </si>
  <si>
    <t>類似施設区分</t>
    <rPh sb="0" eb="2">
      <t>ルイジ</t>
    </rPh>
    <rPh sb="2" eb="4">
      <t>シセツ</t>
    </rPh>
    <rPh sb="4" eb="6">
      <t>クブン</t>
    </rPh>
    <phoneticPr fontId="6"/>
  </si>
  <si>
    <t>管理者の情報</t>
    <rPh sb="0" eb="3">
      <t>カンリシャ</t>
    </rPh>
    <rPh sb="4" eb="6">
      <t>ジョウホウ</t>
    </rPh>
    <phoneticPr fontId="6"/>
  </si>
  <si>
    <t>立地</t>
    <rPh sb="0" eb="2">
      <t>リッチ</t>
    </rPh>
    <phoneticPr fontId="6"/>
  </si>
  <si>
    <t>周辺駐車場の需給実態調査</t>
    <rPh sb="0" eb="2">
      <t>シュウヘン</t>
    </rPh>
    <rPh sb="2" eb="5">
      <t>チュウシャジョウ</t>
    </rPh>
    <rPh sb="6" eb="8">
      <t>ジュキュウ</t>
    </rPh>
    <rPh sb="8" eb="10">
      <t>ジッタイ</t>
    </rPh>
    <rPh sb="10" eb="12">
      <t>チョウサ</t>
    </rPh>
    <phoneticPr fontId="6"/>
  </si>
  <si>
    <t>駐車場使用面積(㎡)</t>
    <phoneticPr fontId="6"/>
  </si>
  <si>
    <t>グラフ凡例</t>
    <rPh sb="3" eb="5">
      <t>ハンレイ</t>
    </rPh>
    <phoneticPr fontId="6"/>
  </si>
  <si>
    <t>■</t>
    <phoneticPr fontId="6"/>
  </si>
  <si>
    <t>当該施設値（当該値）</t>
    <rPh sb="2" eb="4">
      <t>シセツ</t>
    </rPh>
    <phoneticPr fontId="6"/>
  </si>
  <si>
    <t>自己資本構成比率(％)</t>
    <rPh sb="0" eb="2">
      <t>ジコ</t>
    </rPh>
    <rPh sb="2" eb="4">
      <t>シホン</t>
    </rPh>
    <rPh sb="4" eb="6">
      <t>コウセイ</t>
    </rPh>
    <rPh sb="6" eb="8">
      <t>ヒリツ</t>
    </rPh>
    <phoneticPr fontId="6"/>
  </si>
  <si>
    <t>種類</t>
    <rPh sb="0" eb="2">
      <t>シュルイ</t>
    </rPh>
    <phoneticPr fontId="6"/>
  </si>
  <si>
    <t>構造</t>
    <rPh sb="0" eb="2">
      <t>コウゾウ</t>
    </rPh>
    <phoneticPr fontId="6"/>
  </si>
  <si>
    <t>建設後の経過年数(年)</t>
    <rPh sb="0" eb="2">
      <t>ケンセツ</t>
    </rPh>
    <rPh sb="2" eb="3">
      <t>ゴ</t>
    </rPh>
    <rPh sb="4" eb="6">
      <t>ケイカ</t>
    </rPh>
    <rPh sb="6" eb="8">
      <t>ネンスウ</t>
    </rPh>
    <rPh sb="9" eb="10">
      <t>ネン</t>
    </rPh>
    <phoneticPr fontId="6"/>
  </si>
  <si>
    <t>収容台数(台)</t>
    <phoneticPr fontId="6"/>
  </si>
  <si>
    <t>一時間当たりの基本料金(円)</t>
    <phoneticPr fontId="6"/>
  </si>
  <si>
    <t>指定管理者制度の導入</t>
    <rPh sb="0" eb="2">
      <t>シテイ</t>
    </rPh>
    <rPh sb="2" eb="5">
      <t>カンリシャ</t>
    </rPh>
    <rPh sb="5" eb="7">
      <t>セイド</t>
    </rPh>
    <rPh sb="8" eb="10">
      <t>ドウニュウ</t>
    </rPh>
    <phoneticPr fontId="6"/>
  </si>
  <si>
    <t>－</t>
    <phoneticPr fontId="6"/>
  </si>
  <si>
    <t>類似施設平均値（平均値）</t>
  </si>
  <si>
    <t>【】</t>
    <phoneticPr fontId="6"/>
  </si>
  <si>
    <t>平成30年度全国平均</t>
    <phoneticPr fontId="6"/>
  </si>
  <si>
    <t>分析欄</t>
    <rPh sb="0" eb="2">
      <t>ブンセキ</t>
    </rPh>
    <rPh sb="2" eb="3">
      <t>ラン</t>
    </rPh>
    <phoneticPr fontId="6"/>
  </si>
  <si>
    <t>1.収益等の状況</t>
    <phoneticPr fontId="6"/>
  </si>
  <si>
    <t>3.利用の状況</t>
    <phoneticPr fontId="6"/>
  </si>
  <si>
    <t>1. 収益等の状況について</t>
    <rPh sb="3" eb="5">
      <t>シュウエキ</t>
    </rPh>
    <rPh sb="5" eb="6">
      <t>トウ</t>
    </rPh>
    <rPh sb="7" eb="9">
      <t>ジョウキョウ</t>
    </rPh>
    <phoneticPr fontId="6"/>
  </si>
  <si>
    <t>当該値</t>
    <rPh sb="0" eb="2">
      <t>トウガイ</t>
    </rPh>
    <rPh sb="2" eb="3">
      <t>チ</t>
    </rPh>
    <phoneticPr fontId="6"/>
  </si>
  <si>
    <t>2. 資産等の状況について</t>
    <phoneticPr fontId="6"/>
  </si>
  <si>
    <t>平均値</t>
    <rPh sb="0" eb="2">
      <t>ヘイキン</t>
    </rPh>
    <rPh sb="2" eb="3">
      <t>チ</t>
    </rPh>
    <phoneticPr fontId="6"/>
  </si>
  <si>
    <t>3. 利用の状況について</t>
    <phoneticPr fontId="6"/>
  </si>
  <si>
    <t>2.資産等の状況</t>
    <phoneticPr fontId="6"/>
  </si>
  <si>
    <t>⑦敷地の地価(千円)</t>
    <phoneticPr fontId="6"/>
  </si>
  <si>
    <t>全体総括</t>
    <rPh sb="0" eb="2">
      <t>ゼンタイ</t>
    </rPh>
    <rPh sb="2" eb="4">
      <t>ソウカツ</t>
    </rPh>
    <phoneticPr fontId="6"/>
  </si>
  <si>
    <t>⑧設備投資見込額(千円)</t>
    <phoneticPr fontId="6"/>
  </si>
  <si>
    <t>全国平均</t>
    <rPh sb="0" eb="2">
      <t>ゼンコク</t>
    </rPh>
    <rPh sb="2" eb="4">
      <t>ヘイキン</t>
    </rPh>
    <phoneticPr fontId="6"/>
  </si>
  <si>
    <t>①</t>
    <phoneticPr fontId="6"/>
  </si>
  <si>
    <t>②</t>
    <phoneticPr fontId="6"/>
  </si>
  <si>
    <t>③</t>
  </si>
  <si>
    <t>⑪</t>
    <phoneticPr fontId="6"/>
  </si>
  <si>
    <t>④</t>
  </si>
  <si>
    <t>⑤</t>
  </si>
  <si>
    <t>⑥</t>
  </si>
  <si>
    <t>⑦</t>
  </si>
  <si>
    <t>⑧</t>
  </si>
  <si>
    <t>⑨</t>
  </si>
  <si>
    <t>⑩</t>
  </si>
  <si>
    <t>⑪</t>
  </si>
  <si>
    <t>-</t>
    <phoneticPr fontId="6"/>
  </si>
  <si>
    <t>駐車場事業(法非適)</t>
    <rPh sb="0" eb="3">
      <t>チュウシャジョウ</t>
    </rPh>
    <rPh sb="3" eb="5">
      <t>ジギョウ</t>
    </rPh>
    <rPh sb="6" eb="7">
      <t>ホウ</t>
    </rPh>
    <rPh sb="7" eb="8">
      <t>ヒ</t>
    </rPh>
    <rPh sb="8" eb="9">
      <t>テキ</t>
    </rPh>
    <phoneticPr fontId="6"/>
  </si>
  <si>
    <t>項番</t>
    <rPh sb="0" eb="2">
      <t>コウバン</t>
    </rPh>
    <phoneticPr fontId="6"/>
  </si>
  <si>
    <t>大項目</t>
    <rPh sb="0" eb="3">
      <t>ダイコウモク</t>
    </rPh>
    <phoneticPr fontId="6"/>
  </si>
  <si>
    <t>年度</t>
    <rPh sb="0" eb="2">
      <t>ネンド</t>
    </rPh>
    <phoneticPr fontId="6"/>
  </si>
  <si>
    <t>団体CD</t>
    <rPh sb="0" eb="2">
      <t>ダンタイ</t>
    </rPh>
    <phoneticPr fontId="6"/>
  </si>
  <si>
    <t>業務CD</t>
    <rPh sb="0" eb="2">
      <t>ギョウム</t>
    </rPh>
    <phoneticPr fontId="6"/>
  </si>
  <si>
    <t>業種CD</t>
    <rPh sb="0" eb="2">
      <t>ギョウシュ</t>
    </rPh>
    <phoneticPr fontId="6"/>
  </si>
  <si>
    <t>事業CD</t>
    <rPh sb="0" eb="2">
      <t>ジギョウ</t>
    </rPh>
    <phoneticPr fontId="6"/>
  </si>
  <si>
    <t>施設CD</t>
    <rPh sb="0" eb="2">
      <t>シセツ</t>
    </rPh>
    <phoneticPr fontId="6"/>
  </si>
  <si>
    <t>基本情報</t>
    <rPh sb="0" eb="2">
      <t>キホン</t>
    </rPh>
    <rPh sb="2" eb="4">
      <t>ジョウホウ</t>
    </rPh>
    <phoneticPr fontId="6"/>
  </si>
  <si>
    <t>1. 収益等の状況</t>
    <rPh sb="3" eb="5">
      <t>シュウエキ</t>
    </rPh>
    <rPh sb="5" eb="6">
      <t>トウ</t>
    </rPh>
    <rPh sb="7" eb="9">
      <t>ジョウキョウ</t>
    </rPh>
    <phoneticPr fontId="6"/>
  </si>
  <si>
    <t>2. 資産等の状況</t>
    <phoneticPr fontId="6"/>
  </si>
  <si>
    <t>3.利用の状況</t>
    <phoneticPr fontId="6"/>
  </si>
  <si>
    <t>中項目</t>
    <rPh sb="0" eb="1">
      <t>チュウ</t>
    </rPh>
    <rPh sb="1" eb="3">
      <t>コウモク</t>
    </rPh>
    <phoneticPr fontId="6"/>
  </si>
  <si>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6"/>
  </si>
  <si>
    <t>②他会計補助金比率(％)</t>
    <phoneticPr fontId="6"/>
  </si>
  <si>
    <t>③駐車台数一台当たりの他会計補助金額(円)</t>
    <phoneticPr fontId="6"/>
  </si>
  <si>
    <t>④売上高ＧＯＰ比率(％)</t>
    <phoneticPr fontId="6"/>
  </si>
  <si>
    <t>⑤ＥＢＩＴＤＡ(千円)</t>
    <phoneticPr fontId="6"/>
  </si>
  <si>
    <t>⑥有形固定資産減価償却率(％)</t>
    <phoneticPr fontId="6"/>
  </si>
  <si>
    <t>⑦敷地の
地価(千円)</t>
    <phoneticPr fontId="6"/>
  </si>
  <si>
    <t>⑧設備投資
見込額(千円)</t>
    <phoneticPr fontId="6"/>
  </si>
  <si>
    <t>⑨累積欠損金比率(％)</t>
    <phoneticPr fontId="6"/>
  </si>
  <si>
    <t>⑩企業債残高対料金収入比率(％)</t>
    <phoneticPr fontId="6"/>
  </si>
  <si>
    <t>⑪稼働率(％)</t>
    <phoneticPr fontId="6"/>
  </si>
  <si>
    <t>小項目</t>
    <rPh sb="0" eb="3">
      <t>ショウコウモク</t>
    </rPh>
    <phoneticPr fontId="6"/>
  </si>
  <si>
    <t>団体名</t>
    <rPh sb="0" eb="3">
      <t>ダンタイメイ</t>
    </rPh>
    <phoneticPr fontId="6"/>
  </si>
  <si>
    <t>施設名称</t>
    <rPh sb="0" eb="2">
      <t>シセツ</t>
    </rPh>
    <rPh sb="2" eb="4">
      <t>メイショウ</t>
    </rPh>
    <phoneticPr fontId="6"/>
  </si>
  <si>
    <t>業務名称</t>
    <rPh sb="0" eb="4">
      <t>ギョウムメイショウ</t>
    </rPh>
    <phoneticPr fontId="6"/>
  </si>
  <si>
    <t>業種名称</t>
    <rPh sb="0" eb="2">
      <t>ギョウシュ</t>
    </rPh>
    <rPh sb="2" eb="4">
      <t>メイショウ</t>
    </rPh>
    <phoneticPr fontId="6"/>
  </si>
  <si>
    <t>事業名称</t>
    <rPh sb="0" eb="2">
      <t>ジギョウ</t>
    </rPh>
    <rPh sb="2" eb="4">
      <t>メイショウ</t>
    </rPh>
    <phoneticPr fontId="6"/>
  </si>
  <si>
    <t>自己資本構成比率(％)</t>
  </si>
  <si>
    <t>構造</t>
  </si>
  <si>
    <t>建設後の経過年数</t>
    <rPh sb="0" eb="2">
      <t>ケンセツ</t>
    </rPh>
    <rPh sb="2" eb="3">
      <t>ゴ</t>
    </rPh>
    <rPh sb="4" eb="6">
      <t>ケイカ</t>
    </rPh>
    <rPh sb="6" eb="8">
      <t>ネンスウ</t>
    </rPh>
    <phoneticPr fontId="6"/>
  </si>
  <si>
    <t>立地</t>
    <rPh sb="0" eb="2">
      <t>リッチ</t>
    </rPh>
    <phoneticPr fontId="15"/>
  </si>
  <si>
    <t>周辺駐車場の需給実態調査</t>
    <rPh sb="0" eb="2">
      <t>シュウヘン</t>
    </rPh>
    <rPh sb="2" eb="5">
      <t>チュウシャジョウ</t>
    </rPh>
    <rPh sb="6" eb="8">
      <t>ジュキュウ</t>
    </rPh>
    <rPh sb="8" eb="10">
      <t>ジッタイ</t>
    </rPh>
    <rPh sb="10" eb="12">
      <t>チョウサ</t>
    </rPh>
    <phoneticPr fontId="15"/>
  </si>
  <si>
    <t>駐車場使用面積</t>
    <rPh sb="0" eb="3">
      <t>チュウシャジョウ</t>
    </rPh>
    <rPh sb="3" eb="5">
      <t>シヨウ</t>
    </rPh>
    <rPh sb="5" eb="7">
      <t>メンセキ</t>
    </rPh>
    <phoneticPr fontId="15"/>
  </si>
  <si>
    <t>収容台数（台）</t>
  </si>
  <si>
    <t>一時間当たりの基本料金（円）</t>
    <phoneticPr fontId="6"/>
  </si>
  <si>
    <t>指定管理者制度の導入</t>
    <phoneticPr fontId="6"/>
  </si>
  <si>
    <t>当該値(N-4)</t>
    <phoneticPr fontId="6"/>
  </si>
  <si>
    <t>当該値(N-3)</t>
    <phoneticPr fontId="6"/>
  </si>
  <si>
    <t>当該値(N-2)</t>
    <phoneticPr fontId="6"/>
  </si>
  <si>
    <t>当該値(N-1)</t>
    <phoneticPr fontId="6"/>
  </si>
  <si>
    <t>当該値(N)</t>
    <phoneticPr fontId="6"/>
  </si>
  <si>
    <t>類似施設平均(N-4)</t>
  </si>
  <si>
    <t>類似施設平均(N-3)</t>
  </si>
  <si>
    <t>類似施設平均(N-2)</t>
  </si>
  <si>
    <t>類似施設平均(N-1)</t>
  </si>
  <si>
    <t>類似施設平均(N)</t>
  </si>
  <si>
    <t>全国平均</t>
  </si>
  <si>
    <t>グラフ参照用</t>
    <rPh sb="3" eb="6">
      <t>サンショウヨウ</t>
    </rPh>
    <phoneticPr fontId="6"/>
  </si>
  <si>
    <t xml:space="preserve"> </t>
    <phoneticPr fontId="6"/>
  </si>
  <si>
    <t>表参照用</t>
    <rPh sb="0" eb="1">
      <t>ヒョウ</t>
    </rPh>
    <rPh sb="1" eb="4">
      <t>サンショウヨウ</t>
    </rPh>
    <phoneticPr fontId="6"/>
  </si>
  <si>
    <t xml:space="preserve"> </t>
  </si>
  <si>
    <t>広島県　広島市</t>
  </si>
  <si>
    <t>的場町駐車場</t>
  </si>
  <si>
    <t>法非適用</t>
  </si>
  <si>
    <t>駐車場整備事業</t>
  </si>
  <si>
    <t>-</t>
  </si>
  <si>
    <t>Ａ３Ｂ１</t>
  </si>
  <si>
    <t>非設置</t>
  </si>
  <si>
    <t>該当数値なし</t>
  </si>
  <si>
    <t>その他駐車場</t>
  </si>
  <si>
    <t>広場式</t>
  </si>
  <si>
    <t>駅</t>
  </si>
  <si>
    <t>無</t>
  </si>
  <si>
    <t>利用料金制</t>
  </si>
  <si>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</si>
  <si>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</si>
  <si>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</si>
  <si>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</si>
  <si>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</si>
  <si>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⑦敷地の地価
　道路上に設置しています。
⑧設備投資見込額
　ありません。
⑩企業債残高対料金収入比率
　企業債残高はありません。</t>
    <rPh sb="1" eb="3">
      <t>シキチ</t>
    </rPh>
    <rPh sb="4" eb="6">
      <t>チカ</t>
    </rPh>
    <rPh sb="8" eb="11">
      <t>ドウロジョウ</t>
    </rPh>
    <rPh sb="12" eb="14">
      <t>セッチ</t>
    </rPh>
    <phoneticPr fontId="16"/>
  </si>
  <si>
    <t>　収益性、稼働率共に安定した駐車場です。引き続き、利用者の声を反映させながら運営を推進していきます。</t>
    <rPh sb="1" eb="4">
      <t>シュウエキセイ</t>
    </rPh>
    <rPh sb="5" eb="7">
      <t>カドウ</t>
    </rPh>
    <rPh sb="7" eb="8">
      <t>リツ</t>
    </rPh>
    <rPh sb="8" eb="9">
      <t>トモ</t>
    </rPh>
    <rPh sb="10" eb="12">
      <t>アンテイ</t>
    </rPh>
    <rPh sb="14" eb="16">
      <t>チュウシャ</t>
    </rPh>
    <rPh sb="16" eb="17">
      <t>ジョウ</t>
    </rPh>
    <rPh sb="20" eb="21">
      <t>ヒ</t>
    </rPh>
    <rPh sb="22" eb="23">
      <t>ツヅ</t>
    </rPh>
    <rPh sb="25" eb="28">
      <t>リヨウシャ</t>
    </rPh>
    <rPh sb="29" eb="30">
      <t>コエ</t>
    </rPh>
    <rPh sb="31" eb="33">
      <t>ハンエイ</t>
    </rPh>
    <rPh sb="38" eb="40">
      <t>ウンエイ</t>
    </rPh>
    <rPh sb="41" eb="43">
      <t>スイシン</t>
    </rPh>
    <phoneticPr fontId="16"/>
  </si>
  <si>
    <t>①収益的収支比率
　類似施設平均値を下回っているものの、黒字で推移しています。
②他会計補助金比率
　他会計からの補助金はありません。
③駐車台数一台当たりの他会計補助金額
　他会計からの補助金はありません。
④売上高GOP比率
　類似施設平均値を上回っており、営業総利益を確保しています。
⑤EBITDA
　類似施設平均値を下回っているものの、収益性を確保しています。
　　</t>
    <rPh sb="1" eb="4">
      <t>シュウエキテキ</t>
    </rPh>
    <rPh sb="4" eb="6">
      <t>シュウシ</t>
    </rPh>
    <rPh sb="6" eb="8">
      <t>ヒリツ</t>
    </rPh>
    <rPh sb="10" eb="12">
      <t>ルイジ</t>
    </rPh>
    <rPh sb="12" eb="14">
      <t>シセツ</t>
    </rPh>
    <rPh sb="14" eb="17">
      <t>ヘイキンチ</t>
    </rPh>
    <rPh sb="18" eb="20">
      <t>シタマワ</t>
    </rPh>
    <rPh sb="28" eb="30">
      <t>クロジ</t>
    </rPh>
    <rPh sb="31" eb="33">
      <t>スイイ</t>
    </rPh>
    <rPh sb="41" eb="42">
      <t>タ</t>
    </rPh>
    <rPh sb="42" eb="44">
      <t>カイケイ</t>
    </rPh>
    <rPh sb="44" eb="47">
      <t>ホジョキン</t>
    </rPh>
    <rPh sb="47" eb="49">
      <t>ヒリツ</t>
    </rPh>
    <rPh sb="51" eb="52">
      <t>ホカ</t>
    </rPh>
    <rPh sb="52" eb="54">
      <t>カイケイ</t>
    </rPh>
    <rPh sb="57" eb="60">
      <t>ホジョキン</t>
    </rPh>
    <rPh sb="69" eb="71">
      <t>チュウシャ</t>
    </rPh>
    <rPh sb="71" eb="73">
      <t>ダイスウ</t>
    </rPh>
    <rPh sb="73" eb="75">
      <t>イチダイ</t>
    </rPh>
    <rPh sb="75" eb="76">
      <t>ア</t>
    </rPh>
    <rPh sb="79" eb="80">
      <t>ホカ</t>
    </rPh>
    <rPh sb="80" eb="82">
      <t>カイケイ</t>
    </rPh>
    <rPh sb="82" eb="85">
      <t>ホジョキン</t>
    </rPh>
    <rPh sb="85" eb="86">
      <t>ガク</t>
    </rPh>
    <rPh sb="88" eb="89">
      <t>ホカ</t>
    </rPh>
    <rPh sb="89" eb="91">
      <t>カイケイ</t>
    </rPh>
    <rPh sb="94" eb="97">
      <t>ホジョキン</t>
    </rPh>
    <rPh sb="106" eb="108">
      <t>ウリアゲ</t>
    </rPh>
    <rPh sb="108" eb="109">
      <t>タカ</t>
    </rPh>
    <rPh sb="112" eb="114">
      <t>ヒリツ</t>
    </rPh>
    <rPh sb="116" eb="118">
      <t>ルイジ</t>
    </rPh>
    <rPh sb="118" eb="120">
      <t>シセツ</t>
    </rPh>
    <rPh sb="120" eb="123">
      <t>ヘイキンチ</t>
    </rPh>
    <rPh sb="124" eb="126">
      <t>ウワマワ</t>
    </rPh>
    <rPh sb="131" eb="133">
      <t>エイギョウ</t>
    </rPh>
    <rPh sb="133" eb="136">
      <t>ソウリエキ</t>
    </rPh>
    <rPh sb="137" eb="139">
      <t>カクホ</t>
    </rPh>
    <rPh sb="155" eb="157">
      <t>ルイジ</t>
    </rPh>
    <rPh sb="157" eb="159">
      <t>シセツ</t>
    </rPh>
    <rPh sb="159" eb="162">
      <t>ヘイキンチ</t>
    </rPh>
    <rPh sb="163" eb="165">
      <t>シタマワ</t>
    </rPh>
    <rPh sb="173" eb="176">
      <t>シュウエキセイ</t>
    </rPh>
    <rPh sb="177" eb="179">
      <t>カクホ</t>
    </rPh>
    <phoneticPr fontId="16"/>
  </si>
  <si>
    <t>⑪稼働率
　類似施設平均値を下回っているものの一定の稼働率があります。
　再開発され商業施設が増えた広島駅周辺にあることから今後も安定した稼動率が見込まれます。
　</t>
    <rPh sb="1" eb="3">
      <t>カドウ</t>
    </rPh>
    <rPh sb="3" eb="4">
      <t>リツ</t>
    </rPh>
    <rPh sb="6" eb="8">
      <t>ルイジ</t>
    </rPh>
    <rPh sb="8" eb="10">
      <t>シセツ</t>
    </rPh>
    <rPh sb="10" eb="13">
      <t>ヘイキンチ</t>
    </rPh>
    <rPh sb="14" eb="16">
      <t>シタマワ</t>
    </rPh>
    <rPh sb="23" eb="25">
      <t>イッテイ</t>
    </rPh>
    <rPh sb="26" eb="28">
      <t>カドウ</t>
    </rPh>
    <rPh sb="28" eb="29">
      <t>リツ</t>
    </rPh>
    <rPh sb="37" eb="40">
      <t>サイカイハツ</t>
    </rPh>
    <rPh sb="42" eb="44">
      <t>ショウギョウ</t>
    </rPh>
    <rPh sb="44" eb="46">
      <t>シセツ</t>
    </rPh>
    <rPh sb="47" eb="48">
      <t>フ</t>
    </rPh>
    <rPh sb="50" eb="51">
      <t>ヒロ</t>
    </rPh>
    <rPh sb="51" eb="52">
      <t>シマ</t>
    </rPh>
    <rPh sb="52" eb="53">
      <t>エキ</t>
    </rPh>
    <rPh sb="53" eb="55">
      <t>シュウヘン</t>
    </rPh>
    <rPh sb="62" eb="64">
      <t>コンゴ</t>
    </rPh>
    <rPh sb="65" eb="67">
      <t>アンテイ</t>
    </rPh>
    <rPh sb="69" eb="71">
      <t>カドウ</t>
    </rPh>
    <rPh sb="71" eb="72">
      <t>リツ</t>
    </rPh>
    <rPh sb="73" eb="75">
      <t>ミコ</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</si>
</sst>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font>
      <sz val="11"/>
      <color theme="1"/>
      <name val="ＭＳ Ｐゴシック"/>
      <family val="2"/>
      <charset val="128"/>
    </font>
    <font>
      <sz val="11"/>
      <color theme="1"/>
      <name val="游ゴシック"/>
      <family val="2"/>
      <charset val="128"/>
      <scheme val="minor"/>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2" fillId="0" borderId="0" applyFont="0" applyFill="0" applyBorder="0" applyAlignment="0" applyProtection="0">
      <alignment vertical="center"/>
    </xf>
    <xf numFmtId="0" fontId="1"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0" applyFont="1">
      <alignment vertical="center"/>
    </xf>
    <xf numFmtId="0" fontId="7" fillId="0" borderId="0" xfId="0" applyFont="1">
      <alignment vertical="center"/>
    </xf>
    <xf numFmtId="0" fontId="8" fillId="0" borderId="0" xfId="0" applyFont="1" applyAlignment="1">
      <alignment horizontal="center" vertical="center"/>
    </xf>
    <xf numFmtId="0" fontId="7" fillId="0" borderId="0" xfId="0" applyFont="1" applyBorder="1">
      <alignment vertical="center"/>
    </xf>
    <xf numFmtId="0" fontId="8" fillId="0" borderId="0" xfId="0" applyFont="1" applyBorder="1" applyAlignment="1">
      <alignment horizontal="center" vertical="center"/>
    </xf>
    <xf numFmtId="0" fontId="10" fillId="0" borderId="6" xfId="0" applyFont="1" applyBorder="1" applyAlignment="1">
      <alignment vertical="center"/>
    </xf>
    <xf numFmtId="0" fontId="10" fillId="0" borderId="7" xfId="0" applyFont="1" applyBorder="1" applyAlignment="1">
      <alignment vertical="center"/>
    </xf>
    <xf numFmtId="0" fontId="10" fillId="0" borderId="8"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12" fillId="0" borderId="0" xfId="0" applyFont="1" applyBorder="1" applyAlignment="1">
      <alignment horizontal="left" vertical="center"/>
    </xf>
    <xf numFmtId="0" fontId="12" fillId="0" borderId="0" xfId="0" applyFont="1" applyBorder="1" applyAlignment="1">
      <alignment vertical="center"/>
    </xf>
    <xf numFmtId="0" fontId="12" fillId="0" borderId="10" xfId="0" applyFont="1" applyBorder="1" applyAlignment="1">
      <alignment vertical="center"/>
    </xf>
    <xf numFmtId="0" fontId="5" fillId="0" borderId="1" xfId="0" applyFont="1" applyBorder="1" applyAlignment="1">
      <alignment horizontal="left" vertical="center"/>
    </xf>
    <xf numFmtId="0" fontId="5" fillId="0" borderId="1" xfId="0" applyFont="1" applyBorder="1" applyAlignment="1">
      <alignment vertical="center"/>
    </xf>
    <xf numFmtId="0" fontId="5" fillId="0" borderId="12" xfId="0" applyFont="1" applyBorder="1" applyAlignment="1">
      <alignment vertical="center"/>
    </xf>
    <xf numFmtId="20" fontId="7" fillId="0" borderId="0" xfId="0" applyNumberFormat="1" applyFont="1">
      <alignment vertical="center"/>
    </xf>
    <xf numFmtId="0" fontId="10" fillId="0" borderId="9" xfId="0" applyFont="1" applyBorder="1" applyAlignment="1">
      <alignment vertical="center"/>
    </xf>
    <xf numFmtId="0" fontId="10" fillId="0" borderId="0" xfId="0" applyFont="1" applyBorder="1" applyAlignment="1">
      <alignment vertical="center"/>
    </xf>
    <xf numFmtId="0" fontId="10" fillId="0" borderId="10" xfId="0" applyFont="1" applyBorder="1" applyAlignment="1">
      <alignment vertical="center"/>
    </xf>
    <xf numFmtId="0" fontId="7" fillId="0" borderId="9" xfId="0" applyFont="1" applyBorder="1">
      <alignment vertical="center"/>
    </xf>
    <xf numFmtId="0" fontId="7" fillId="0" borderId="10" xfId="0" applyFont="1" applyBorder="1">
      <alignment vertical="center"/>
    </xf>
    <xf numFmtId="0" fontId="5" fillId="0" borderId="0" xfId="0" applyFont="1" applyBorder="1" applyAlignment="1">
      <alignment vertical="center"/>
    </xf>
    <xf numFmtId="0" fontId="5" fillId="0" borderId="10" xfId="0" applyFont="1" applyBorder="1" applyAlignment="1">
      <alignment vertical="center"/>
    </xf>
    <xf numFmtId="178" fontId="13" fillId="0" borderId="0" xfId="0" applyNumberFormat="1" applyFont="1" applyBorder="1" applyAlignment="1">
      <alignment vertical="center" shrinkToFit="1"/>
    </xf>
    <xf numFmtId="178" fontId="13" fillId="0" borderId="10" xfId="0" applyNumberFormat="1" applyFont="1" applyBorder="1" applyAlignment="1">
      <alignment vertical="center" shrinkToFit="1"/>
    </xf>
    <xf numFmtId="0" fontId="13" fillId="0" borderId="0" xfId="0" applyFont="1" applyBorder="1" applyAlignment="1">
      <alignment vertical="center" shrinkToFit="1"/>
    </xf>
    <xf numFmtId="177" fontId="13" fillId="0" borderId="0" xfId="0" applyNumberFormat="1" applyFont="1" applyBorder="1" applyAlignment="1">
      <alignment vertical="center" shrinkToFit="1"/>
    </xf>
    <xf numFmtId="176" fontId="13" fillId="0" borderId="0" xfId="0" applyNumberFormat="1" applyFont="1" applyBorder="1" applyAlignment="1">
      <alignment vertical="center" shrinkToFit="1"/>
    </xf>
    <xf numFmtId="176" fontId="13" fillId="0" borderId="10" xfId="0" applyNumberFormat="1" applyFont="1" applyBorder="1" applyAlignment="1">
      <alignment vertical="center" shrinkToFit="1"/>
    </xf>
    <xf numFmtId="0" fontId="5" fillId="0" borderId="9" xfId="0" applyFont="1" applyBorder="1" applyAlignment="1">
      <alignment vertical="center"/>
    </xf>
    <xf numFmtId="0" fontId="5" fillId="0" borderId="11" xfId="0" applyFont="1" applyBorder="1" applyAlignment="1">
      <alignment vertical="center"/>
    </xf>
    <xf numFmtId="0" fontId="0" fillId="0" borderId="0" xfId="0" applyBorder="1">
      <alignment vertical="center"/>
    </xf>
    <xf numFmtId="0" fontId="10"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4" fillId="0" borderId="0" xfId="0" applyFont="1" applyBorder="1" applyAlignment="1">
      <alignment horizontal="center" vertical="center"/>
    </xf>
    <xf numFmtId="0" fontId="7" fillId="0" borderId="11" xfId="0" applyFont="1" applyBorder="1">
      <alignment vertical="center"/>
    </xf>
    <xf numFmtId="0" fontId="7" fillId="0" borderId="1" xfId="0" applyFont="1" applyBorder="1">
      <alignment vertical="center"/>
    </xf>
    <xf numFmtId="0" fontId="7" fillId="0" borderId="12" xfId="0" applyFont="1" applyBorder="1">
      <alignment vertical="center"/>
    </xf>
    <xf numFmtId="0" fontId="7" fillId="0" borderId="0" xfId="0" applyFont="1" applyBorder="1" applyAlignment="1">
      <alignment vertical="center"/>
    </xf>
    <xf numFmtId="38" fontId="10" fillId="0" borderId="0" xfId="1" applyNumberFormat="1" applyFont="1" applyBorder="1" applyAlignment="1">
      <alignment vertical="center"/>
    </xf>
    <xf numFmtId="0" fontId="7" fillId="0" borderId="17" xfId="0" applyFont="1" applyBorder="1">
      <alignment vertical="center"/>
    </xf>
    <xf numFmtId="0" fontId="3" fillId="0" borderId="0" xfId="0" applyFont="1" applyProtection="1">
      <alignment vertical="center"/>
      <protection hidden="1"/>
    </xf>
    <xf numFmtId="0" fontId="4" fillId="0" borderId="0" xfId="0" applyFont="1" applyProtection="1">
      <alignment vertical="center"/>
      <protection hidden="1"/>
    </xf>
    <xf numFmtId="0" fontId="4" fillId="0" borderId="0" xfId="0" applyFont="1">
      <alignment vertical="center"/>
    </xf>
    <xf numFmtId="0" fontId="3"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3" fillId="0" borderId="14" xfId="0" applyNumberFormat="1" applyFont="1" applyBorder="1" applyAlignment="1" applyProtection="1">
      <alignment horizontal="center" vertical="center" shrinkToFit="1"/>
      <protection hidden="1"/>
    </xf>
    <xf numFmtId="179" fontId="13" fillId="0" borderId="15" xfId="0" applyNumberFormat="1" applyFont="1" applyBorder="1" applyAlignment="1" applyProtection="1">
      <alignment horizontal="center" vertical="center" shrinkToFit="1"/>
      <protection hidden="1"/>
    </xf>
    <xf numFmtId="179" fontId="13" fillId="0" borderId="16" xfId="0" applyNumberFormat="1" applyFont="1" applyBorder="1" applyAlignment="1" applyProtection="1">
      <alignment horizontal="center" vertical="center" shrinkToFit="1"/>
      <protection hidden="1"/>
    </xf>
    <xf numFmtId="0" fontId="13" fillId="0" borderId="13" xfId="0" applyFont="1" applyBorder="1" applyAlignment="1">
      <alignment horizontal="center" vertical="center" shrinkToFit="1"/>
    </xf>
    <xf numFmtId="176" fontId="10" fillId="0" borderId="6" xfId="1" applyNumberFormat="1" applyFont="1" applyBorder="1" applyAlignment="1" applyProtection="1">
      <alignment horizontal="center" vertical="center" shrinkToFit="1"/>
      <protection hidden="1"/>
    </xf>
    <xf numFmtId="176" fontId="10" fillId="0" borderId="7" xfId="1" applyNumberFormat="1" applyFont="1" applyBorder="1" applyAlignment="1" applyProtection="1">
      <alignment horizontal="center" vertical="center" shrinkToFit="1"/>
      <protection hidden="1"/>
    </xf>
    <xf numFmtId="176" fontId="10" fillId="0" borderId="8" xfId="1" applyNumberFormat="1" applyFont="1" applyBorder="1" applyAlignment="1" applyProtection="1">
      <alignment horizontal="center" vertical="center" shrinkToFit="1"/>
      <protection hidden="1"/>
    </xf>
    <xf numFmtId="176" fontId="10" fillId="0" borderId="9" xfId="1" applyNumberFormat="1" applyFont="1" applyBorder="1" applyAlignment="1" applyProtection="1">
      <alignment horizontal="center" vertical="center" shrinkToFit="1"/>
      <protection hidden="1"/>
    </xf>
    <xf numFmtId="176" fontId="10" fillId="0" borderId="0" xfId="1" applyNumberFormat="1" applyFont="1" applyBorder="1" applyAlignment="1" applyProtection="1">
      <alignment horizontal="center" vertical="center" shrinkToFit="1"/>
      <protection hidden="1"/>
    </xf>
    <xf numFmtId="176" fontId="10" fillId="0" borderId="10" xfId="1" applyNumberFormat="1" applyFont="1" applyBorder="1" applyAlignment="1" applyProtection="1">
      <alignment horizontal="center" vertical="center" shrinkToFit="1"/>
      <protection hidden="1"/>
    </xf>
    <xf numFmtId="176" fontId="10" fillId="0" borderId="11" xfId="1" applyNumberFormat="1" applyFont="1" applyBorder="1" applyAlignment="1" applyProtection="1">
      <alignment horizontal="center" vertical="center" shrinkToFit="1"/>
      <protection hidden="1"/>
    </xf>
    <xf numFmtId="176" fontId="10" fillId="0" borderId="1" xfId="1" applyNumberFormat="1" applyFont="1" applyBorder="1" applyAlignment="1" applyProtection="1">
      <alignment horizontal="center" vertical="center" shrinkToFit="1"/>
      <protection hidden="1"/>
    </xf>
    <xf numFmtId="176" fontId="10" fillId="0" borderId="12" xfId="1" applyNumberFormat="1" applyFont="1" applyBorder="1" applyAlignment="1" applyProtection="1">
      <alignment horizontal="center" vertical="center" shrinkToFit="1"/>
      <protection hidden="1"/>
    </xf>
    <xf numFmtId="178" fontId="13" fillId="0" borderId="14" xfId="0" applyNumberFormat="1" applyFont="1" applyBorder="1" applyAlignment="1" applyProtection="1">
      <alignment horizontal="center" vertical="center" shrinkToFit="1"/>
      <protection hidden="1"/>
    </xf>
    <xf numFmtId="178" fontId="13" fillId="0" borderId="15" xfId="0" applyNumberFormat="1" applyFont="1" applyBorder="1" applyAlignment="1" applyProtection="1">
      <alignment horizontal="center" vertical="center" shrinkToFit="1"/>
      <protection hidden="1"/>
    </xf>
    <xf numFmtId="178" fontId="13" fillId="0" borderId="16" xfId="0" applyNumberFormat="1" applyFont="1" applyBorder="1" applyAlignment="1" applyProtection="1">
      <alignment horizontal="center" vertical="center" shrinkToFit="1"/>
      <protection hidden="1"/>
    </xf>
    <xf numFmtId="0" fontId="5" fillId="0" borderId="5" xfId="0" applyFont="1" applyBorder="1" applyAlignment="1">
      <alignment horizontal="center" vertical="center" shrinkToFit="1"/>
    </xf>
    <xf numFmtId="0" fontId="5" fillId="0" borderId="6" xfId="0" applyFont="1" applyBorder="1" applyAlignment="1" applyProtection="1">
      <alignment horizontal="left" vertical="top" shrinkToFit="1"/>
      <protection hidden="1"/>
    </xf>
    <xf numFmtId="0" fontId="5" fillId="0" borderId="7" xfId="0" applyFont="1" applyBorder="1" applyAlignment="1" applyProtection="1">
      <alignment horizontal="left" vertical="top" shrinkToFit="1"/>
      <protection hidden="1"/>
    </xf>
    <xf numFmtId="0" fontId="5" fillId="0" borderId="8" xfId="0" applyFont="1" applyBorder="1" applyAlignment="1" applyProtection="1">
      <alignment horizontal="left" vertical="top" shrinkToFit="1"/>
      <protection hidden="1"/>
    </xf>
    <xf numFmtId="0" fontId="7" fillId="0" borderId="9" xfId="3" applyFont="1" applyBorder="1" applyAlignment="1" applyProtection="1">
      <alignment horizontal="left" vertical="top" wrapText="1"/>
      <protection locked="0"/>
    </xf>
    <xf numFmtId="0" fontId="7" fillId="0" borderId="0" xfId="3" applyFont="1" applyBorder="1" applyAlignment="1" applyProtection="1">
      <alignment horizontal="left" vertical="top" wrapText="1"/>
      <protection locked="0"/>
    </xf>
    <xf numFmtId="0" fontId="7" fillId="0" borderId="10" xfId="3" applyFont="1" applyBorder="1" applyAlignment="1" applyProtection="1">
      <alignment horizontal="left" vertical="top" wrapText="1"/>
      <protection locked="0"/>
    </xf>
    <xf numFmtId="0" fontId="7" fillId="0" borderId="11" xfId="3" applyFont="1" applyBorder="1" applyAlignment="1" applyProtection="1">
      <alignment horizontal="left" vertical="top" wrapText="1"/>
      <protection locked="0"/>
    </xf>
    <xf numFmtId="0" fontId="7" fillId="0" borderId="1" xfId="3" applyFont="1" applyBorder="1" applyAlignment="1" applyProtection="1">
      <alignment horizontal="left" vertical="top" wrapText="1"/>
      <protection locked="0"/>
    </xf>
    <xf numFmtId="0" fontId="7" fillId="0" borderId="12" xfId="3" applyFont="1" applyBorder="1" applyAlignment="1" applyProtection="1">
      <alignment horizontal="left" vertical="top" wrapText="1"/>
      <protection locked="0"/>
    </xf>
    <xf numFmtId="180" fontId="13" fillId="0" borderId="13" xfId="0" applyNumberFormat="1" applyFont="1" applyBorder="1" applyAlignment="1" applyProtection="1">
      <alignment horizontal="center" vertical="center" shrinkToFit="1"/>
      <protection hidden="1"/>
    </xf>
    <xf numFmtId="0" fontId="13" fillId="0" borderId="14" xfId="0" applyFont="1" applyBorder="1" applyAlignment="1">
      <alignment horizontal="center" vertical="center" shrinkToFit="1"/>
    </xf>
    <xf numFmtId="0" fontId="13" fillId="0" borderId="15" xfId="0" applyFont="1" applyBorder="1" applyAlignment="1">
      <alignment horizontal="center" vertical="center" shrinkToFit="1"/>
    </xf>
    <xf numFmtId="0" fontId="13" fillId="0" borderId="16" xfId="0" applyFont="1" applyBorder="1" applyAlignment="1">
      <alignment horizontal="center" vertical="center" shrinkToFit="1"/>
    </xf>
    <xf numFmtId="179" fontId="13" fillId="0" borderId="13" xfId="0" applyNumberFormat="1" applyFont="1" applyBorder="1" applyAlignment="1" applyProtection="1">
      <alignment horizontal="center" vertical="center" shrinkToFit="1"/>
      <protection hidden="1"/>
    </xf>
    <xf numFmtId="178" fontId="13" fillId="0" borderId="13" xfId="0" applyNumberFormat="1" applyFont="1" applyBorder="1" applyAlignment="1" applyProtection="1">
      <alignment horizontal="center" vertical="center" shrinkToFit="1"/>
      <protection hidden="1"/>
    </xf>
    <xf numFmtId="0" fontId="10" fillId="0" borderId="7" xfId="0" applyFont="1" applyBorder="1" applyAlignment="1">
      <alignment horizontal="center" vertical="center"/>
    </xf>
    <xf numFmtId="0" fontId="10" fillId="0" borderId="0" xfId="0" applyFont="1" applyBorder="1" applyAlignment="1">
      <alignment horizontal="center" vertical="center"/>
    </xf>
    <xf numFmtId="177" fontId="7" fillId="0" borderId="2" xfId="0" applyNumberFormat="1" applyFont="1" applyBorder="1" applyAlignment="1" applyProtection="1">
      <alignment horizontal="center" vertical="center" shrinkToFit="1"/>
      <protection hidden="1"/>
    </xf>
    <xf numFmtId="177" fontId="7" fillId="0" borderId="3" xfId="0" applyNumberFormat="1" applyFont="1" applyBorder="1" applyAlignment="1" applyProtection="1">
      <alignment horizontal="center" vertical="center" shrinkToFit="1"/>
      <protection hidden="1"/>
    </xf>
    <xf numFmtId="177" fontId="7" fillId="0" borderId="4" xfId="0" applyNumberFormat="1" applyFont="1" applyBorder="1" applyAlignment="1" applyProtection="1">
      <alignment horizontal="center" vertical="center" shrinkToFit="1"/>
      <protection hidden="1"/>
    </xf>
    <xf numFmtId="0" fontId="7" fillId="0" borderId="2" xfId="0" applyNumberFormat="1" applyFont="1" applyBorder="1" applyAlignment="1" applyProtection="1">
      <alignment horizontal="center" vertical="center" shrinkToFit="1"/>
      <protection locked="0"/>
    </xf>
    <xf numFmtId="0" fontId="7" fillId="0" borderId="3" xfId="0" applyNumberFormat="1" applyFont="1" applyBorder="1" applyAlignment="1" applyProtection="1">
      <alignment horizontal="center" vertical="center" shrinkToFit="1"/>
      <protection locked="0"/>
    </xf>
    <xf numFmtId="0" fontId="7" fillId="0" borderId="4" xfId="0" applyNumberFormat="1" applyFont="1" applyBorder="1" applyAlignment="1" applyProtection="1">
      <alignment horizontal="center" vertical="center" shrinkToFit="1"/>
      <protection locked="0"/>
    </xf>
    <xf numFmtId="0" fontId="7" fillId="0" borderId="2" xfId="0" applyNumberFormat="1" applyFont="1" applyBorder="1" applyAlignment="1" applyProtection="1">
      <alignment horizontal="center" vertical="center" shrinkToFit="1"/>
      <protection hidden="1"/>
    </xf>
    <xf numFmtId="0" fontId="7" fillId="0" borderId="3" xfId="0" applyNumberFormat="1" applyFont="1" applyBorder="1" applyAlignment="1" applyProtection="1">
      <alignment horizontal="center" vertical="center" shrinkToFit="1"/>
      <protection hidden="1"/>
    </xf>
    <xf numFmtId="0" fontId="7" fillId="0" borderId="4" xfId="0" applyNumberFormat="1" applyFont="1" applyBorder="1" applyAlignment="1" applyProtection="1">
      <alignment horizontal="center" vertical="center" shrinkToFit="1"/>
      <protection hidden="1"/>
    </xf>
    <xf numFmtId="176" fontId="7" fillId="0" borderId="5" xfId="0" applyNumberFormat="1" applyFont="1" applyBorder="1" applyAlignment="1" applyProtection="1">
      <alignment horizontal="center" vertical="center" shrinkToFit="1"/>
      <protection hidden="1"/>
    </xf>
    <xf numFmtId="0" fontId="7" fillId="0" borderId="5" xfId="0" applyNumberFormat="1" applyFont="1" applyBorder="1" applyAlignment="1" applyProtection="1">
      <alignment horizontal="center" vertical="center" shrinkToFit="1"/>
      <protection hidden="1"/>
    </xf>
    <xf numFmtId="0" fontId="5" fillId="0" borderId="11" xfId="0" applyFont="1" applyBorder="1" applyAlignment="1">
      <alignment horizontal="center" vertical="center"/>
    </xf>
    <xf numFmtId="0" fontId="5" fillId="0" borderId="1" xfId="0" applyFont="1" applyBorder="1" applyAlignment="1">
      <alignment horizontal="center" vertical="center"/>
    </xf>
    <xf numFmtId="0" fontId="10" fillId="0" borderId="0" xfId="0" applyFont="1" applyBorder="1" applyAlignment="1">
      <alignment horizontal="left"/>
    </xf>
    <xf numFmtId="0" fontId="10" fillId="0" borderId="1" xfId="0" applyFont="1" applyBorder="1" applyAlignment="1">
      <alignment horizontal="left"/>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2" borderId="2"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5" fillId="2" borderId="5" xfId="0" applyFont="1" applyFill="1" applyBorder="1" applyAlignment="1">
      <alignment horizontal="center" vertical="center" shrinkToFit="1"/>
    </xf>
    <xf numFmtId="0" fontId="12" fillId="0" borderId="9" xfId="0" applyFont="1" applyBorder="1" applyAlignment="1">
      <alignment horizontal="center" vertical="center"/>
    </xf>
    <xf numFmtId="0" fontId="12" fillId="0" borderId="0" xfId="0" applyFont="1" applyBorder="1" applyAlignment="1">
      <alignment horizontal="center" vertical="center"/>
    </xf>
    <xf numFmtId="0" fontId="8" fillId="0" borderId="0" xfId="0" applyFont="1" applyAlignment="1">
      <alignment horizontal="center" vertical="center"/>
    </xf>
    <xf numFmtId="0" fontId="5" fillId="0" borderId="1" xfId="0" applyNumberFormat="1" applyFont="1" applyBorder="1" applyAlignment="1" applyProtection="1">
      <alignment horizontal="left" vertical="center" shrinkToFit="1"/>
      <protection hidden="1"/>
    </xf>
    <xf numFmtId="0" fontId="9"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0">
    <cellStyle name="桁区切り" xfId="1" builtinId="6"/>
    <cellStyle name="桁区切り 2" xfId="4"/>
    <cellStyle name="桁区切り 3" xfId="5"/>
    <cellStyle name="桁区切り 3 2" xfId="6"/>
    <cellStyle name="通貨 2" xfId="7"/>
    <cellStyle name="標準" xfId="0" builtinId="0"/>
    <cellStyle name="標準 2" xfId="3"/>
    <cellStyle name="標準 2 2" xfId="8"/>
    <cellStyle name="標準 2 3" xfId="9"/>
    <cellStyle name="標準 2 3 2" xfId="10"/>
    <cellStyle name="標準 2 4" xfId="11"/>
    <cellStyle name="標準 2_【重要】（県）指数表_書式まとめ" xfId="12"/>
    <cellStyle name="標準 3" xfId="13"/>
    <cellStyle name="標準 3 2" xfId="14"/>
    <cellStyle name="標準 3 3" xfId="15"/>
    <cellStyle name="標準 4" xfId="16"/>
    <cellStyle name="標準 5" xfId="17"/>
    <cellStyle name="標準 6" xfId="18"/>
    <cellStyle name="標準 7" xfId="19"/>
    <cellStyle name="標準 8"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316.89999999999998</c:v>
                </c:pt>
                <c:pt idx="1">
                  <c:v>330.3</c:v>
                </c:pt>
                <c:pt idx="2">
                  <c:v>353.9</c:v>
                </c:pt>
                <c:pt idx="3">
                  <c:v>338.2</c:v>
                </c:pt>
                <c:pt idx="4">
                  <c:v>279.7</c:v>
                </c:pt>
              </c:numCache>
            </c:numRef>
          </c:val>
          <c:extLst xmlns:c16r2="http://schemas.microsoft.com/office/drawing/2015/06/chart">
            <c:ext xmlns:c16="http://schemas.microsoft.com/office/drawing/2014/chart" uri="{C3380CC4-5D6E-409C-BE32-E72D297353CC}">
              <c16:uniqueId val="{00000000-9271-47BE-8AFD-600049609953}"/>
            </c:ext>
          </c:extLst>
        </c:ser>
        <c:dLbls>
          <c:showLegendKey val="0"/>
          <c:showVal val="0"/>
          <c:showCatName val="0"/>
          <c:showSerName val="0"/>
          <c:showPercent val="0"/>
          <c:showBubbleSize val="0"/>
        </c:dLbls>
        <c:gapWidth val="150"/>
        <c:axId val="142926592"/>
        <c:axId val="142928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385.5</c:v>
                </c:pt>
                <c:pt idx="1">
                  <c:v>419.4</c:v>
                </c:pt>
                <c:pt idx="2">
                  <c:v>371</c:v>
                </c:pt>
                <c:pt idx="3">
                  <c:v>509.2</c:v>
                </c:pt>
                <c:pt idx="4">
                  <c:v>449.1</c:v>
                </c:pt>
              </c:numCache>
            </c:numRef>
          </c:val>
          <c:smooth val="0"/>
          <c:extLst xmlns:c16r2="http://schemas.microsoft.com/office/drawing/2015/06/chart">
            <c:ext xmlns:c16="http://schemas.microsoft.com/office/drawing/2014/chart" uri="{C3380CC4-5D6E-409C-BE32-E72D297353CC}">
              <c16:uniqueId val="{00000001-9271-47BE-8AFD-600049609953}"/>
            </c:ext>
          </c:extLst>
        </c:ser>
        <c:dLbls>
          <c:showLegendKey val="0"/>
          <c:showVal val="0"/>
          <c:showCatName val="0"/>
          <c:showSerName val="0"/>
          <c:showPercent val="0"/>
          <c:showBubbleSize val="0"/>
        </c:dLbls>
        <c:marker val="1"/>
        <c:smooth val="0"/>
        <c:axId val="142926592"/>
        <c:axId val="142928896"/>
      </c:lineChart>
      <c:dateAx>
        <c:axId val="142926592"/>
        <c:scaling>
          <c:orientation val="minMax"/>
        </c:scaling>
        <c:delete val="1"/>
        <c:axPos val="b"/>
        <c:numFmt formatCode="ge" sourceLinked="1"/>
        <c:majorTickMark val="none"/>
        <c:minorTickMark val="none"/>
        <c:tickLblPos val="none"/>
        <c:crossAx val="142928896"/>
        <c:crosses val="autoZero"/>
        <c:auto val="1"/>
        <c:lblOffset val="100"/>
        <c:baseTimeUnit val="years"/>
      </c:dateAx>
      <c:valAx>
        <c:axId val="142928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29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7DF-49B6-924C-AC8FF9A9900A}"/>
            </c:ext>
          </c:extLst>
        </c:ser>
        <c:dLbls>
          <c:showLegendKey val="0"/>
          <c:showVal val="0"/>
          <c:showCatName val="0"/>
          <c:showSerName val="0"/>
          <c:showPercent val="0"/>
          <c:showBubbleSize val="0"/>
        </c:dLbls>
        <c:gapWidth val="150"/>
        <c:axId val="187876864"/>
        <c:axId val="191414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78.400000000000006</c:v>
                </c:pt>
                <c:pt idx="1">
                  <c:v>70.5</c:v>
                </c:pt>
                <c:pt idx="2">
                  <c:v>59.2</c:v>
                </c:pt>
                <c:pt idx="3">
                  <c:v>62.4</c:v>
                </c:pt>
                <c:pt idx="4">
                  <c:v>82.7</c:v>
                </c:pt>
              </c:numCache>
            </c:numRef>
          </c:val>
          <c:smooth val="0"/>
          <c:extLst xmlns:c16r2="http://schemas.microsoft.com/office/drawing/2015/06/chart">
            <c:ext xmlns:c16="http://schemas.microsoft.com/office/drawing/2014/chart" uri="{C3380CC4-5D6E-409C-BE32-E72D297353CC}">
              <c16:uniqueId val="{00000001-B7DF-49B6-924C-AC8FF9A9900A}"/>
            </c:ext>
          </c:extLst>
        </c:ser>
        <c:dLbls>
          <c:showLegendKey val="0"/>
          <c:showVal val="0"/>
          <c:showCatName val="0"/>
          <c:showSerName val="0"/>
          <c:showPercent val="0"/>
          <c:showBubbleSize val="0"/>
        </c:dLbls>
        <c:marker val="1"/>
        <c:smooth val="0"/>
        <c:axId val="187876864"/>
        <c:axId val="191414656"/>
      </c:lineChart>
      <c:dateAx>
        <c:axId val="187876864"/>
        <c:scaling>
          <c:orientation val="minMax"/>
        </c:scaling>
        <c:delete val="1"/>
        <c:axPos val="b"/>
        <c:numFmt formatCode="ge" sourceLinked="1"/>
        <c:majorTickMark val="none"/>
        <c:minorTickMark val="none"/>
        <c:tickLblPos val="none"/>
        <c:crossAx val="191414656"/>
        <c:crosses val="autoZero"/>
        <c:auto val="1"/>
        <c:lblOffset val="100"/>
        <c:baseTimeUnit val="years"/>
      </c:dateAx>
      <c:valAx>
        <c:axId val="191414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7876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DC3B-41B5-AF8E-A0B551C515A1}"/>
            </c:ext>
          </c:extLst>
        </c:ser>
        <c:dLbls>
          <c:showLegendKey val="0"/>
          <c:showVal val="0"/>
          <c:showCatName val="0"/>
          <c:showSerName val="0"/>
          <c:showPercent val="0"/>
          <c:showBubbleSize val="0"/>
        </c:dLbls>
        <c:gapWidth val="150"/>
        <c:axId val="210360960"/>
        <c:axId val="22111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DC3B-41B5-AF8E-A0B551C515A1}"/>
            </c:ext>
          </c:extLst>
        </c:ser>
        <c:dLbls>
          <c:showLegendKey val="0"/>
          <c:showVal val="0"/>
          <c:showCatName val="0"/>
          <c:showSerName val="0"/>
          <c:showPercent val="0"/>
          <c:showBubbleSize val="0"/>
        </c:dLbls>
        <c:marker val="1"/>
        <c:smooth val="0"/>
        <c:axId val="210360960"/>
        <c:axId val="221118464"/>
      </c:lineChart>
      <c:dateAx>
        <c:axId val="210360960"/>
        <c:scaling>
          <c:orientation val="minMax"/>
        </c:scaling>
        <c:delete val="1"/>
        <c:axPos val="b"/>
        <c:numFmt formatCode="ge" sourceLinked="1"/>
        <c:majorTickMark val="none"/>
        <c:minorTickMark val="none"/>
        <c:tickLblPos val="none"/>
        <c:crossAx val="221118464"/>
        <c:crosses val="autoZero"/>
        <c:auto val="1"/>
        <c:lblOffset val="100"/>
        <c:baseTimeUnit val="years"/>
      </c:dateAx>
      <c:valAx>
        <c:axId val="221118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0360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907E-4D56-8D11-166384D41869}"/>
            </c:ext>
          </c:extLst>
        </c:ser>
        <c:dLbls>
          <c:showLegendKey val="0"/>
          <c:showVal val="0"/>
          <c:showCatName val="0"/>
          <c:showSerName val="0"/>
          <c:showPercent val="0"/>
          <c:showBubbleSize val="0"/>
        </c:dLbls>
        <c:gapWidth val="150"/>
        <c:axId val="142894976"/>
        <c:axId val="14291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907E-4D56-8D11-166384D41869}"/>
            </c:ext>
          </c:extLst>
        </c:ser>
        <c:dLbls>
          <c:showLegendKey val="0"/>
          <c:showVal val="0"/>
          <c:showCatName val="0"/>
          <c:showSerName val="0"/>
          <c:showPercent val="0"/>
          <c:showBubbleSize val="0"/>
        </c:dLbls>
        <c:marker val="1"/>
        <c:smooth val="0"/>
        <c:axId val="142894976"/>
        <c:axId val="142917632"/>
      </c:lineChart>
      <c:dateAx>
        <c:axId val="142894976"/>
        <c:scaling>
          <c:orientation val="minMax"/>
        </c:scaling>
        <c:delete val="1"/>
        <c:axPos val="b"/>
        <c:numFmt formatCode="ge" sourceLinked="1"/>
        <c:majorTickMark val="none"/>
        <c:minorTickMark val="none"/>
        <c:tickLblPos val="none"/>
        <c:crossAx val="142917632"/>
        <c:crosses val="autoZero"/>
        <c:auto val="1"/>
        <c:lblOffset val="100"/>
        <c:baseTimeUnit val="years"/>
      </c:dateAx>
      <c:valAx>
        <c:axId val="142917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2894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ED0-4387-8B58-B8C4EAEBE676}"/>
            </c:ext>
          </c:extLst>
        </c:ser>
        <c:dLbls>
          <c:showLegendKey val="0"/>
          <c:showVal val="0"/>
          <c:showCatName val="0"/>
          <c:showSerName val="0"/>
          <c:showPercent val="0"/>
          <c:showBubbleSize val="0"/>
        </c:dLbls>
        <c:gapWidth val="150"/>
        <c:axId val="143038336"/>
        <c:axId val="143233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3.2</c:v>
                </c:pt>
                <c:pt idx="2">
                  <c:v>2.9</c:v>
                </c:pt>
                <c:pt idx="3">
                  <c:v>6</c:v>
                </c:pt>
                <c:pt idx="4">
                  <c:v>3.8</c:v>
                </c:pt>
              </c:numCache>
            </c:numRef>
          </c:val>
          <c:smooth val="0"/>
          <c:extLst xmlns:c16r2="http://schemas.microsoft.com/office/drawing/2015/06/chart">
            <c:ext xmlns:c16="http://schemas.microsoft.com/office/drawing/2014/chart" uri="{C3380CC4-5D6E-409C-BE32-E72D297353CC}">
              <c16:uniqueId val="{00000001-8ED0-4387-8B58-B8C4EAEBE676}"/>
            </c:ext>
          </c:extLst>
        </c:ser>
        <c:dLbls>
          <c:showLegendKey val="0"/>
          <c:showVal val="0"/>
          <c:showCatName val="0"/>
          <c:showSerName val="0"/>
          <c:showPercent val="0"/>
          <c:showBubbleSize val="0"/>
        </c:dLbls>
        <c:marker val="1"/>
        <c:smooth val="0"/>
        <c:axId val="143038336"/>
        <c:axId val="143233024"/>
      </c:lineChart>
      <c:dateAx>
        <c:axId val="143038336"/>
        <c:scaling>
          <c:orientation val="minMax"/>
        </c:scaling>
        <c:delete val="1"/>
        <c:axPos val="b"/>
        <c:numFmt formatCode="ge" sourceLinked="1"/>
        <c:majorTickMark val="none"/>
        <c:minorTickMark val="none"/>
        <c:tickLblPos val="none"/>
        <c:crossAx val="143233024"/>
        <c:crosses val="autoZero"/>
        <c:auto val="1"/>
        <c:lblOffset val="100"/>
        <c:baseTimeUnit val="years"/>
      </c:dateAx>
      <c:valAx>
        <c:axId val="143233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3038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5E9-4308-8F11-0C5965E1680F}"/>
            </c:ext>
          </c:extLst>
        </c:ser>
        <c:dLbls>
          <c:showLegendKey val="0"/>
          <c:showVal val="0"/>
          <c:showCatName val="0"/>
          <c:showSerName val="0"/>
          <c:showPercent val="0"/>
          <c:showBubbleSize val="0"/>
        </c:dLbls>
        <c:gapWidth val="150"/>
        <c:axId val="143246848"/>
        <c:axId val="143248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23</c:v>
                </c:pt>
                <c:pt idx="1">
                  <c:v>22</c:v>
                </c:pt>
                <c:pt idx="2">
                  <c:v>16</c:v>
                </c:pt>
                <c:pt idx="3">
                  <c:v>21</c:v>
                </c:pt>
                <c:pt idx="4">
                  <c:v>17</c:v>
                </c:pt>
              </c:numCache>
            </c:numRef>
          </c:val>
          <c:smooth val="0"/>
          <c:extLst xmlns:c16r2="http://schemas.microsoft.com/office/drawing/2015/06/chart">
            <c:ext xmlns:c16="http://schemas.microsoft.com/office/drawing/2014/chart" uri="{C3380CC4-5D6E-409C-BE32-E72D297353CC}">
              <c16:uniqueId val="{00000001-05E9-4308-8F11-0C5965E1680F}"/>
            </c:ext>
          </c:extLst>
        </c:ser>
        <c:dLbls>
          <c:showLegendKey val="0"/>
          <c:showVal val="0"/>
          <c:showCatName val="0"/>
          <c:showSerName val="0"/>
          <c:showPercent val="0"/>
          <c:showBubbleSize val="0"/>
        </c:dLbls>
        <c:marker val="1"/>
        <c:smooth val="0"/>
        <c:axId val="143246848"/>
        <c:axId val="143248768"/>
      </c:lineChart>
      <c:dateAx>
        <c:axId val="143246848"/>
        <c:scaling>
          <c:orientation val="minMax"/>
        </c:scaling>
        <c:delete val="1"/>
        <c:axPos val="b"/>
        <c:numFmt formatCode="ge" sourceLinked="1"/>
        <c:majorTickMark val="none"/>
        <c:minorTickMark val="none"/>
        <c:tickLblPos val="none"/>
        <c:crossAx val="143248768"/>
        <c:crosses val="autoZero"/>
        <c:auto val="1"/>
        <c:lblOffset val="100"/>
        <c:baseTimeUnit val="years"/>
      </c:dateAx>
      <c:valAx>
        <c:axId val="1432487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3246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236</c:v>
                </c:pt>
                <c:pt idx="1">
                  <c:v>220</c:v>
                </c:pt>
                <c:pt idx="2">
                  <c:v>236</c:v>
                </c:pt>
                <c:pt idx="3">
                  <c:v>216</c:v>
                </c:pt>
                <c:pt idx="4">
                  <c:v>204</c:v>
                </c:pt>
              </c:numCache>
            </c:numRef>
          </c:val>
          <c:extLst xmlns:c16r2="http://schemas.microsoft.com/office/drawing/2015/06/chart">
            <c:ext xmlns:c16="http://schemas.microsoft.com/office/drawing/2014/chart" uri="{C3380CC4-5D6E-409C-BE32-E72D297353CC}">
              <c16:uniqueId val="{00000000-9B8A-4EAE-BDFF-3A47428B2559}"/>
            </c:ext>
          </c:extLst>
        </c:ser>
        <c:dLbls>
          <c:showLegendKey val="0"/>
          <c:showVal val="0"/>
          <c:showCatName val="0"/>
          <c:showSerName val="0"/>
          <c:showPercent val="0"/>
          <c:showBubbleSize val="0"/>
        </c:dLbls>
        <c:gapWidth val="150"/>
        <c:axId val="143467648"/>
        <c:axId val="143469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252.8</c:v>
                </c:pt>
                <c:pt idx="1">
                  <c:v>269</c:v>
                </c:pt>
                <c:pt idx="2">
                  <c:v>276.60000000000002</c:v>
                </c:pt>
                <c:pt idx="3">
                  <c:v>274.8</c:v>
                </c:pt>
                <c:pt idx="4">
                  <c:v>277.2</c:v>
                </c:pt>
              </c:numCache>
            </c:numRef>
          </c:val>
          <c:smooth val="0"/>
          <c:extLst xmlns:c16r2="http://schemas.microsoft.com/office/drawing/2015/06/chart">
            <c:ext xmlns:c16="http://schemas.microsoft.com/office/drawing/2014/chart" uri="{C3380CC4-5D6E-409C-BE32-E72D297353CC}">
              <c16:uniqueId val="{00000001-9B8A-4EAE-BDFF-3A47428B2559}"/>
            </c:ext>
          </c:extLst>
        </c:ser>
        <c:dLbls>
          <c:showLegendKey val="0"/>
          <c:showVal val="0"/>
          <c:showCatName val="0"/>
          <c:showSerName val="0"/>
          <c:showPercent val="0"/>
          <c:showBubbleSize val="0"/>
        </c:dLbls>
        <c:marker val="1"/>
        <c:smooth val="0"/>
        <c:axId val="143467648"/>
        <c:axId val="143469568"/>
      </c:lineChart>
      <c:dateAx>
        <c:axId val="143467648"/>
        <c:scaling>
          <c:orientation val="minMax"/>
        </c:scaling>
        <c:delete val="1"/>
        <c:axPos val="b"/>
        <c:numFmt formatCode="ge" sourceLinked="1"/>
        <c:majorTickMark val="none"/>
        <c:minorTickMark val="none"/>
        <c:tickLblPos val="none"/>
        <c:crossAx val="143469568"/>
        <c:crosses val="autoZero"/>
        <c:auto val="1"/>
        <c:lblOffset val="100"/>
        <c:baseTimeUnit val="years"/>
      </c:dateAx>
      <c:valAx>
        <c:axId val="143469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3467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68.3</c:v>
                </c:pt>
                <c:pt idx="1">
                  <c:v>69.7</c:v>
                </c:pt>
                <c:pt idx="2">
                  <c:v>71.7</c:v>
                </c:pt>
                <c:pt idx="3">
                  <c:v>70.400000000000006</c:v>
                </c:pt>
                <c:pt idx="4">
                  <c:v>64.2</c:v>
                </c:pt>
              </c:numCache>
            </c:numRef>
          </c:val>
          <c:extLst xmlns:c16r2="http://schemas.microsoft.com/office/drawing/2015/06/chart">
            <c:ext xmlns:c16="http://schemas.microsoft.com/office/drawing/2014/chart" uri="{C3380CC4-5D6E-409C-BE32-E72D297353CC}">
              <c16:uniqueId val="{00000000-24F6-49E1-9EA4-8C85B506EE98}"/>
            </c:ext>
          </c:extLst>
        </c:ser>
        <c:dLbls>
          <c:showLegendKey val="0"/>
          <c:showVal val="0"/>
          <c:showCatName val="0"/>
          <c:showSerName val="0"/>
          <c:showPercent val="0"/>
          <c:showBubbleSize val="0"/>
        </c:dLbls>
        <c:gapWidth val="150"/>
        <c:axId val="143495552"/>
        <c:axId val="143497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40.700000000000003</c:v>
                </c:pt>
                <c:pt idx="1">
                  <c:v>38.200000000000003</c:v>
                </c:pt>
                <c:pt idx="2">
                  <c:v>34.6</c:v>
                </c:pt>
                <c:pt idx="3">
                  <c:v>37.6</c:v>
                </c:pt>
                <c:pt idx="4">
                  <c:v>33.200000000000003</c:v>
                </c:pt>
              </c:numCache>
            </c:numRef>
          </c:val>
          <c:smooth val="0"/>
          <c:extLst xmlns:c16r2="http://schemas.microsoft.com/office/drawing/2015/06/chart">
            <c:ext xmlns:c16="http://schemas.microsoft.com/office/drawing/2014/chart" uri="{C3380CC4-5D6E-409C-BE32-E72D297353CC}">
              <c16:uniqueId val="{00000001-24F6-49E1-9EA4-8C85B506EE98}"/>
            </c:ext>
          </c:extLst>
        </c:ser>
        <c:dLbls>
          <c:showLegendKey val="0"/>
          <c:showVal val="0"/>
          <c:showCatName val="0"/>
          <c:showSerName val="0"/>
          <c:showPercent val="0"/>
          <c:showBubbleSize val="0"/>
        </c:dLbls>
        <c:marker val="1"/>
        <c:smooth val="0"/>
        <c:axId val="143495552"/>
        <c:axId val="143497472"/>
      </c:lineChart>
      <c:dateAx>
        <c:axId val="143495552"/>
        <c:scaling>
          <c:orientation val="minMax"/>
        </c:scaling>
        <c:delete val="1"/>
        <c:axPos val="b"/>
        <c:numFmt formatCode="ge" sourceLinked="1"/>
        <c:majorTickMark val="none"/>
        <c:minorTickMark val="none"/>
        <c:tickLblPos val="none"/>
        <c:crossAx val="143497472"/>
        <c:crosses val="autoZero"/>
        <c:auto val="1"/>
        <c:lblOffset val="100"/>
        <c:baseTimeUnit val="years"/>
      </c:dateAx>
      <c:valAx>
        <c:axId val="143497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3495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10017</c:v>
                </c:pt>
                <c:pt idx="1">
                  <c:v>8718</c:v>
                </c:pt>
                <c:pt idx="2">
                  <c:v>10068</c:v>
                </c:pt>
                <c:pt idx="3">
                  <c:v>9194</c:v>
                </c:pt>
                <c:pt idx="4">
                  <c:v>7849</c:v>
                </c:pt>
              </c:numCache>
            </c:numRef>
          </c:val>
          <c:extLst xmlns:c16r2="http://schemas.microsoft.com/office/drawing/2015/06/chart">
            <c:ext xmlns:c16="http://schemas.microsoft.com/office/drawing/2014/chart" uri="{C3380CC4-5D6E-409C-BE32-E72D297353CC}">
              <c16:uniqueId val="{00000000-7C4D-42D0-837D-BB2A658CF709}"/>
            </c:ext>
          </c:extLst>
        </c:ser>
        <c:dLbls>
          <c:showLegendKey val="0"/>
          <c:showVal val="0"/>
          <c:showCatName val="0"/>
          <c:showSerName val="0"/>
          <c:showPercent val="0"/>
          <c:showBubbleSize val="0"/>
        </c:dLbls>
        <c:gapWidth val="150"/>
        <c:axId val="171704320"/>
        <c:axId val="171706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7496</c:v>
                </c:pt>
                <c:pt idx="1">
                  <c:v>6967</c:v>
                </c:pt>
                <c:pt idx="2">
                  <c:v>7138</c:v>
                </c:pt>
                <c:pt idx="3">
                  <c:v>8131</c:v>
                </c:pt>
                <c:pt idx="4">
                  <c:v>8024</c:v>
                </c:pt>
              </c:numCache>
            </c:numRef>
          </c:val>
          <c:smooth val="0"/>
          <c:extLst xmlns:c16r2="http://schemas.microsoft.com/office/drawing/2015/06/chart">
            <c:ext xmlns:c16="http://schemas.microsoft.com/office/drawing/2014/chart" uri="{C3380CC4-5D6E-409C-BE32-E72D297353CC}">
              <c16:uniqueId val="{00000001-7C4D-42D0-837D-BB2A658CF709}"/>
            </c:ext>
          </c:extLst>
        </c:ser>
        <c:dLbls>
          <c:showLegendKey val="0"/>
          <c:showVal val="0"/>
          <c:showCatName val="0"/>
          <c:showSerName val="0"/>
          <c:showPercent val="0"/>
          <c:showBubbleSize val="0"/>
        </c:dLbls>
        <c:marker val="1"/>
        <c:smooth val="0"/>
        <c:axId val="171704320"/>
        <c:axId val="171706240"/>
      </c:lineChart>
      <c:dateAx>
        <c:axId val="171704320"/>
        <c:scaling>
          <c:orientation val="minMax"/>
        </c:scaling>
        <c:delete val="1"/>
        <c:axPos val="b"/>
        <c:numFmt formatCode="ge" sourceLinked="1"/>
        <c:majorTickMark val="none"/>
        <c:minorTickMark val="none"/>
        <c:tickLblPos val="none"/>
        <c:crossAx val="171706240"/>
        <c:crosses val="autoZero"/>
        <c:auto val="1"/>
        <c:lblOffset val="100"/>
        <c:baseTimeUnit val="years"/>
      </c:dateAx>
      <c:valAx>
        <c:axId val="1717062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1704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1" zoomScaleNormal="100" zoomScaleSheetLayoutView="70" workbookViewId="0">
      <selection activeCell="ND65" sqref="ND65:NR65"/>
    </sheetView>
  </sheetViews>
  <sheetFormatPr defaultColWidth="2.625" defaultRowHeight="13.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c r="A6" s="2"/>
      <c r="B6" s="138" t="str">
        <f>データ!H6&amp;"　"&amp;データ!I6</f>
        <v>広島県広島市　的場町駐車場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431</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112</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49</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25</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300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利用料金制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124</v>
      </c>
      <c r="NE15" s="101"/>
      <c r="NF15" s="101"/>
      <c r="NG15" s="101"/>
      <c r="NH15" s="101"/>
      <c r="NI15" s="101"/>
      <c r="NJ15" s="101"/>
      <c r="NK15" s="101"/>
      <c r="NL15" s="101"/>
      <c r="NM15" s="101"/>
      <c r="NN15" s="101"/>
      <c r="NO15" s="101"/>
      <c r="NP15" s="101"/>
      <c r="NQ15" s="101"/>
      <c r="NR15" s="102"/>
    </row>
    <row r="16" spans="1:382" ht="13.5" customHeight="1">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c r="A30" s="2"/>
      <c r="B30" s="22"/>
      <c r="C30" s="4"/>
      <c r="D30" s="4"/>
      <c r="E30" s="4"/>
      <c r="F30" s="4"/>
      <c r="I30" s="4"/>
      <c r="J30" s="4"/>
      <c r="K30" s="4"/>
      <c r="L30" s="4"/>
      <c r="M30" s="4"/>
      <c r="N30" s="4"/>
      <c r="O30" s="4"/>
      <c r="P30" s="4"/>
      <c r="Q30" s="4"/>
      <c r="R30" s="26"/>
      <c r="S30" s="26"/>
      <c r="T30" s="26"/>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c r="A31" s="2"/>
      <c r="B31" s="22"/>
      <c r="C31" s="4"/>
      <c r="D31" s="4"/>
      <c r="E31" s="4"/>
      <c r="F31" s="4"/>
      <c r="I31" s="28"/>
      <c r="J31" s="107" t="s">
        <v>27</v>
      </c>
      <c r="K31" s="108"/>
      <c r="L31" s="108"/>
      <c r="M31" s="108"/>
      <c r="N31" s="108"/>
      <c r="O31" s="108"/>
      <c r="P31" s="108"/>
      <c r="Q31" s="108"/>
      <c r="R31" s="108"/>
      <c r="S31" s="108"/>
      <c r="T31" s="109"/>
      <c r="U31" s="110">
        <f>データ!Y7</f>
        <v>316.89999999999998</v>
      </c>
      <c r="V31" s="110"/>
      <c r="W31" s="110"/>
      <c r="X31" s="110"/>
      <c r="Y31" s="110"/>
      <c r="Z31" s="110"/>
      <c r="AA31" s="110"/>
      <c r="AB31" s="110"/>
      <c r="AC31" s="110"/>
      <c r="AD31" s="110"/>
      <c r="AE31" s="110"/>
      <c r="AF31" s="110"/>
      <c r="AG31" s="110"/>
      <c r="AH31" s="110"/>
      <c r="AI31" s="110"/>
      <c r="AJ31" s="110"/>
      <c r="AK31" s="110"/>
      <c r="AL31" s="110"/>
      <c r="AM31" s="110"/>
      <c r="AN31" s="110">
        <f>データ!Z7</f>
        <v>330.3</v>
      </c>
      <c r="AO31" s="110"/>
      <c r="AP31" s="110"/>
      <c r="AQ31" s="110"/>
      <c r="AR31" s="110"/>
      <c r="AS31" s="110"/>
      <c r="AT31" s="110"/>
      <c r="AU31" s="110"/>
      <c r="AV31" s="110"/>
      <c r="AW31" s="110"/>
      <c r="AX31" s="110"/>
      <c r="AY31" s="110"/>
      <c r="AZ31" s="110"/>
      <c r="BA31" s="110"/>
      <c r="BB31" s="110"/>
      <c r="BC31" s="110"/>
      <c r="BD31" s="110"/>
      <c r="BE31" s="110"/>
      <c r="BF31" s="110"/>
      <c r="BG31" s="110">
        <f>データ!AA7</f>
        <v>353.9</v>
      </c>
      <c r="BH31" s="110"/>
      <c r="BI31" s="110"/>
      <c r="BJ31" s="110"/>
      <c r="BK31" s="110"/>
      <c r="BL31" s="110"/>
      <c r="BM31" s="110"/>
      <c r="BN31" s="110"/>
      <c r="BO31" s="110"/>
      <c r="BP31" s="110"/>
      <c r="BQ31" s="110"/>
      <c r="BR31" s="110"/>
      <c r="BS31" s="110"/>
      <c r="BT31" s="110"/>
      <c r="BU31" s="110"/>
      <c r="BV31" s="110"/>
      <c r="BW31" s="110"/>
      <c r="BX31" s="110"/>
      <c r="BY31" s="110"/>
      <c r="BZ31" s="110">
        <f>データ!AB7</f>
        <v>338.2</v>
      </c>
      <c r="CA31" s="110"/>
      <c r="CB31" s="110"/>
      <c r="CC31" s="110"/>
      <c r="CD31" s="110"/>
      <c r="CE31" s="110"/>
      <c r="CF31" s="110"/>
      <c r="CG31" s="110"/>
      <c r="CH31" s="110"/>
      <c r="CI31" s="110"/>
      <c r="CJ31" s="110"/>
      <c r="CK31" s="110"/>
      <c r="CL31" s="110"/>
      <c r="CM31" s="110"/>
      <c r="CN31" s="110"/>
      <c r="CO31" s="110"/>
      <c r="CP31" s="110"/>
      <c r="CQ31" s="110"/>
      <c r="CR31" s="110"/>
      <c r="CS31" s="110">
        <f>データ!AC7</f>
        <v>279.7</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236</v>
      </c>
      <c r="JD31" s="81"/>
      <c r="JE31" s="81"/>
      <c r="JF31" s="81"/>
      <c r="JG31" s="81"/>
      <c r="JH31" s="81"/>
      <c r="JI31" s="81"/>
      <c r="JJ31" s="81"/>
      <c r="JK31" s="81"/>
      <c r="JL31" s="81"/>
      <c r="JM31" s="81"/>
      <c r="JN31" s="81"/>
      <c r="JO31" s="81"/>
      <c r="JP31" s="81"/>
      <c r="JQ31" s="81"/>
      <c r="JR31" s="81"/>
      <c r="JS31" s="81"/>
      <c r="JT31" s="81"/>
      <c r="JU31" s="82"/>
      <c r="JV31" s="80">
        <f>データ!DL7</f>
        <v>220</v>
      </c>
      <c r="JW31" s="81"/>
      <c r="JX31" s="81"/>
      <c r="JY31" s="81"/>
      <c r="JZ31" s="81"/>
      <c r="KA31" s="81"/>
      <c r="KB31" s="81"/>
      <c r="KC31" s="81"/>
      <c r="KD31" s="81"/>
      <c r="KE31" s="81"/>
      <c r="KF31" s="81"/>
      <c r="KG31" s="81"/>
      <c r="KH31" s="81"/>
      <c r="KI31" s="81"/>
      <c r="KJ31" s="81"/>
      <c r="KK31" s="81"/>
      <c r="KL31" s="81"/>
      <c r="KM31" s="81"/>
      <c r="KN31" s="82"/>
      <c r="KO31" s="80">
        <f>データ!DM7</f>
        <v>236</v>
      </c>
      <c r="KP31" s="81"/>
      <c r="KQ31" s="81"/>
      <c r="KR31" s="81"/>
      <c r="KS31" s="81"/>
      <c r="KT31" s="81"/>
      <c r="KU31" s="81"/>
      <c r="KV31" s="81"/>
      <c r="KW31" s="81"/>
      <c r="KX31" s="81"/>
      <c r="KY31" s="81"/>
      <c r="KZ31" s="81"/>
      <c r="LA31" s="81"/>
      <c r="LB31" s="81"/>
      <c r="LC31" s="81"/>
      <c r="LD31" s="81"/>
      <c r="LE31" s="81"/>
      <c r="LF31" s="81"/>
      <c r="LG31" s="82"/>
      <c r="LH31" s="80">
        <f>データ!DN7</f>
        <v>216</v>
      </c>
      <c r="LI31" s="81"/>
      <c r="LJ31" s="81"/>
      <c r="LK31" s="81"/>
      <c r="LL31" s="81"/>
      <c r="LM31" s="81"/>
      <c r="LN31" s="81"/>
      <c r="LO31" s="81"/>
      <c r="LP31" s="81"/>
      <c r="LQ31" s="81"/>
      <c r="LR31" s="81"/>
      <c r="LS31" s="81"/>
      <c r="LT31" s="81"/>
      <c r="LU31" s="81"/>
      <c r="LV31" s="81"/>
      <c r="LW31" s="81"/>
      <c r="LX31" s="81"/>
      <c r="LY31" s="81"/>
      <c r="LZ31" s="82"/>
      <c r="MA31" s="80">
        <f>データ!DO7</f>
        <v>204</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c r="A32" s="2"/>
      <c r="B32" s="22"/>
      <c r="C32" s="4"/>
      <c r="D32" s="4"/>
      <c r="E32" s="4"/>
      <c r="F32" s="4"/>
      <c r="G32" s="4"/>
      <c r="H32" s="4"/>
      <c r="I32" s="28"/>
      <c r="J32" s="107" t="s">
        <v>29</v>
      </c>
      <c r="K32" s="108"/>
      <c r="L32" s="108"/>
      <c r="M32" s="108"/>
      <c r="N32" s="108"/>
      <c r="O32" s="108"/>
      <c r="P32" s="108"/>
      <c r="Q32" s="108"/>
      <c r="R32" s="108"/>
      <c r="S32" s="108"/>
      <c r="T32" s="109"/>
      <c r="U32" s="110">
        <f>データ!AD7</f>
        <v>385.5</v>
      </c>
      <c r="V32" s="110"/>
      <c r="W32" s="110"/>
      <c r="X32" s="110"/>
      <c r="Y32" s="110"/>
      <c r="Z32" s="110"/>
      <c r="AA32" s="110"/>
      <c r="AB32" s="110"/>
      <c r="AC32" s="110"/>
      <c r="AD32" s="110"/>
      <c r="AE32" s="110"/>
      <c r="AF32" s="110"/>
      <c r="AG32" s="110"/>
      <c r="AH32" s="110"/>
      <c r="AI32" s="110"/>
      <c r="AJ32" s="110"/>
      <c r="AK32" s="110"/>
      <c r="AL32" s="110"/>
      <c r="AM32" s="110"/>
      <c r="AN32" s="110">
        <f>データ!AE7</f>
        <v>419.4</v>
      </c>
      <c r="AO32" s="110"/>
      <c r="AP32" s="110"/>
      <c r="AQ32" s="110"/>
      <c r="AR32" s="110"/>
      <c r="AS32" s="110"/>
      <c r="AT32" s="110"/>
      <c r="AU32" s="110"/>
      <c r="AV32" s="110"/>
      <c r="AW32" s="110"/>
      <c r="AX32" s="110"/>
      <c r="AY32" s="110"/>
      <c r="AZ32" s="110"/>
      <c r="BA32" s="110"/>
      <c r="BB32" s="110"/>
      <c r="BC32" s="110"/>
      <c r="BD32" s="110"/>
      <c r="BE32" s="110"/>
      <c r="BF32" s="110"/>
      <c r="BG32" s="110">
        <f>データ!AF7</f>
        <v>371</v>
      </c>
      <c r="BH32" s="110"/>
      <c r="BI32" s="110"/>
      <c r="BJ32" s="110"/>
      <c r="BK32" s="110"/>
      <c r="BL32" s="110"/>
      <c r="BM32" s="110"/>
      <c r="BN32" s="110"/>
      <c r="BO32" s="110"/>
      <c r="BP32" s="110"/>
      <c r="BQ32" s="110"/>
      <c r="BR32" s="110"/>
      <c r="BS32" s="110"/>
      <c r="BT32" s="110"/>
      <c r="BU32" s="110"/>
      <c r="BV32" s="110"/>
      <c r="BW32" s="110"/>
      <c r="BX32" s="110"/>
      <c r="BY32" s="110"/>
      <c r="BZ32" s="110">
        <f>データ!AG7</f>
        <v>509.2</v>
      </c>
      <c r="CA32" s="110"/>
      <c r="CB32" s="110"/>
      <c r="CC32" s="110"/>
      <c r="CD32" s="110"/>
      <c r="CE32" s="110"/>
      <c r="CF32" s="110"/>
      <c r="CG32" s="110"/>
      <c r="CH32" s="110"/>
      <c r="CI32" s="110"/>
      <c r="CJ32" s="110"/>
      <c r="CK32" s="110"/>
      <c r="CL32" s="110"/>
      <c r="CM32" s="110"/>
      <c r="CN32" s="110"/>
      <c r="CO32" s="110"/>
      <c r="CP32" s="110"/>
      <c r="CQ32" s="110"/>
      <c r="CR32" s="110"/>
      <c r="CS32" s="110">
        <f>データ!AH7</f>
        <v>449.1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3.5</v>
      </c>
      <c r="EM32" s="110"/>
      <c r="EN32" s="110"/>
      <c r="EO32" s="110"/>
      <c r="EP32" s="110"/>
      <c r="EQ32" s="110"/>
      <c r="ER32" s="110"/>
      <c r="ES32" s="110"/>
      <c r="ET32" s="110"/>
      <c r="EU32" s="110"/>
      <c r="EV32" s="110"/>
      <c r="EW32" s="110"/>
      <c r="EX32" s="110"/>
      <c r="EY32" s="110"/>
      <c r="EZ32" s="110"/>
      <c r="FA32" s="110"/>
      <c r="FB32" s="110"/>
      <c r="FC32" s="110"/>
      <c r="FD32" s="110"/>
      <c r="FE32" s="110">
        <f>データ!AP7</f>
        <v>3.2</v>
      </c>
      <c r="FF32" s="110"/>
      <c r="FG32" s="110"/>
      <c r="FH32" s="110"/>
      <c r="FI32" s="110"/>
      <c r="FJ32" s="110"/>
      <c r="FK32" s="110"/>
      <c r="FL32" s="110"/>
      <c r="FM32" s="110"/>
      <c r="FN32" s="110"/>
      <c r="FO32" s="110"/>
      <c r="FP32" s="110"/>
      <c r="FQ32" s="110"/>
      <c r="FR32" s="110"/>
      <c r="FS32" s="110"/>
      <c r="FT32" s="110"/>
      <c r="FU32" s="110"/>
      <c r="FV32" s="110"/>
      <c r="FW32" s="110"/>
      <c r="FX32" s="110">
        <f>データ!AQ7</f>
        <v>2.9</v>
      </c>
      <c r="FY32" s="110"/>
      <c r="FZ32" s="110"/>
      <c r="GA32" s="110"/>
      <c r="GB32" s="110"/>
      <c r="GC32" s="110"/>
      <c r="GD32" s="110"/>
      <c r="GE32" s="110"/>
      <c r="GF32" s="110"/>
      <c r="GG32" s="110"/>
      <c r="GH32" s="110"/>
      <c r="GI32" s="110"/>
      <c r="GJ32" s="110"/>
      <c r="GK32" s="110"/>
      <c r="GL32" s="110"/>
      <c r="GM32" s="110"/>
      <c r="GN32" s="110"/>
      <c r="GO32" s="110"/>
      <c r="GP32" s="110"/>
      <c r="GQ32" s="110">
        <f>データ!AR7</f>
        <v>6</v>
      </c>
      <c r="GR32" s="110"/>
      <c r="GS32" s="110"/>
      <c r="GT32" s="110"/>
      <c r="GU32" s="110"/>
      <c r="GV32" s="110"/>
      <c r="GW32" s="110"/>
      <c r="GX32" s="110"/>
      <c r="GY32" s="110"/>
      <c r="GZ32" s="110"/>
      <c r="HA32" s="110"/>
      <c r="HB32" s="110"/>
      <c r="HC32" s="110"/>
      <c r="HD32" s="110"/>
      <c r="HE32" s="110"/>
      <c r="HF32" s="110"/>
      <c r="HG32" s="110"/>
      <c r="HH32" s="110"/>
      <c r="HI32" s="110"/>
      <c r="HJ32" s="110">
        <f>データ!AS7</f>
        <v>3.8</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252.8</v>
      </c>
      <c r="JD32" s="81"/>
      <c r="JE32" s="81"/>
      <c r="JF32" s="81"/>
      <c r="JG32" s="81"/>
      <c r="JH32" s="81"/>
      <c r="JI32" s="81"/>
      <c r="JJ32" s="81"/>
      <c r="JK32" s="81"/>
      <c r="JL32" s="81"/>
      <c r="JM32" s="81"/>
      <c r="JN32" s="81"/>
      <c r="JO32" s="81"/>
      <c r="JP32" s="81"/>
      <c r="JQ32" s="81"/>
      <c r="JR32" s="81"/>
      <c r="JS32" s="81"/>
      <c r="JT32" s="81"/>
      <c r="JU32" s="82"/>
      <c r="JV32" s="80">
        <f>データ!DQ7</f>
        <v>269</v>
      </c>
      <c r="JW32" s="81"/>
      <c r="JX32" s="81"/>
      <c r="JY32" s="81"/>
      <c r="JZ32" s="81"/>
      <c r="KA32" s="81"/>
      <c r="KB32" s="81"/>
      <c r="KC32" s="81"/>
      <c r="KD32" s="81"/>
      <c r="KE32" s="81"/>
      <c r="KF32" s="81"/>
      <c r="KG32" s="81"/>
      <c r="KH32" s="81"/>
      <c r="KI32" s="81"/>
      <c r="KJ32" s="81"/>
      <c r="KK32" s="81"/>
      <c r="KL32" s="81"/>
      <c r="KM32" s="81"/>
      <c r="KN32" s="82"/>
      <c r="KO32" s="80">
        <f>データ!DR7</f>
        <v>276.60000000000002</v>
      </c>
      <c r="KP32" s="81"/>
      <c r="KQ32" s="81"/>
      <c r="KR32" s="81"/>
      <c r="KS32" s="81"/>
      <c r="KT32" s="81"/>
      <c r="KU32" s="81"/>
      <c r="KV32" s="81"/>
      <c r="KW32" s="81"/>
      <c r="KX32" s="81"/>
      <c r="KY32" s="81"/>
      <c r="KZ32" s="81"/>
      <c r="LA32" s="81"/>
      <c r="LB32" s="81"/>
      <c r="LC32" s="81"/>
      <c r="LD32" s="81"/>
      <c r="LE32" s="81"/>
      <c r="LF32" s="81"/>
      <c r="LG32" s="82"/>
      <c r="LH32" s="80">
        <f>データ!DS7</f>
        <v>274.8</v>
      </c>
      <c r="LI32" s="81"/>
      <c r="LJ32" s="81"/>
      <c r="LK32" s="81"/>
      <c r="LL32" s="81"/>
      <c r="LM32" s="81"/>
      <c r="LN32" s="81"/>
      <c r="LO32" s="81"/>
      <c r="LP32" s="81"/>
      <c r="LQ32" s="81"/>
      <c r="LR32" s="81"/>
      <c r="LS32" s="81"/>
      <c r="LT32" s="81"/>
      <c r="LU32" s="81"/>
      <c r="LV32" s="81"/>
      <c r="LW32" s="81"/>
      <c r="LX32" s="81"/>
      <c r="LY32" s="81"/>
      <c r="LZ32" s="82"/>
      <c r="MA32" s="80">
        <f>データ!DT7</f>
        <v>277.2</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122</v>
      </c>
      <c r="NE32" s="101"/>
      <c r="NF32" s="101"/>
      <c r="NG32" s="101"/>
      <c r="NH32" s="101"/>
      <c r="NI32" s="101"/>
      <c r="NJ32" s="101"/>
      <c r="NK32" s="101"/>
      <c r="NL32" s="101"/>
      <c r="NM32" s="101"/>
      <c r="NN32" s="101"/>
      <c r="NO32" s="101"/>
      <c r="NP32" s="101"/>
      <c r="NQ32" s="101"/>
      <c r="NR32" s="102"/>
    </row>
    <row r="33" spans="1:382" ht="13.5" customHeight="1">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125</v>
      </c>
      <c r="NE49" s="101"/>
      <c r="NF49" s="101"/>
      <c r="NG49" s="101"/>
      <c r="NH49" s="101"/>
      <c r="NI49" s="101"/>
      <c r="NJ49" s="101"/>
      <c r="NK49" s="101"/>
      <c r="NL49" s="101"/>
      <c r="NM49" s="101"/>
      <c r="NN49" s="101"/>
      <c r="NO49" s="101"/>
      <c r="NP49" s="101"/>
      <c r="NQ49" s="101"/>
      <c r="NR49" s="102"/>
    </row>
    <row r="50" spans="1:382" ht="13.5" customHeight="1">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c r="A51" s="2"/>
      <c r="B51" s="22"/>
      <c r="C51" s="4"/>
      <c r="D51" s="4"/>
      <c r="E51" s="4"/>
      <c r="F51" s="4"/>
      <c r="G51" s="34"/>
      <c r="H51" s="34"/>
      <c r="I51" s="4"/>
      <c r="J51" s="4"/>
      <c r="K51" s="4"/>
      <c r="L51" s="4"/>
      <c r="M51" s="4"/>
      <c r="N51" s="4"/>
      <c r="O51" s="4"/>
      <c r="P51" s="4"/>
      <c r="Q51" s="4"/>
      <c r="R51" s="26"/>
      <c r="S51" s="26"/>
      <c r="T51" s="26"/>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68.3</v>
      </c>
      <c r="EM52" s="110"/>
      <c r="EN52" s="110"/>
      <c r="EO52" s="110"/>
      <c r="EP52" s="110"/>
      <c r="EQ52" s="110"/>
      <c r="ER52" s="110"/>
      <c r="ES52" s="110"/>
      <c r="ET52" s="110"/>
      <c r="EU52" s="110"/>
      <c r="EV52" s="110"/>
      <c r="EW52" s="110"/>
      <c r="EX52" s="110"/>
      <c r="EY52" s="110"/>
      <c r="EZ52" s="110"/>
      <c r="FA52" s="110"/>
      <c r="FB52" s="110"/>
      <c r="FC52" s="110"/>
      <c r="FD52" s="110"/>
      <c r="FE52" s="110">
        <f>データ!BG7</f>
        <v>69.7</v>
      </c>
      <c r="FF52" s="110"/>
      <c r="FG52" s="110"/>
      <c r="FH52" s="110"/>
      <c r="FI52" s="110"/>
      <c r="FJ52" s="110"/>
      <c r="FK52" s="110"/>
      <c r="FL52" s="110"/>
      <c r="FM52" s="110"/>
      <c r="FN52" s="110"/>
      <c r="FO52" s="110"/>
      <c r="FP52" s="110"/>
      <c r="FQ52" s="110"/>
      <c r="FR52" s="110"/>
      <c r="FS52" s="110"/>
      <c r="FT52" s="110"/>
      <c r="FU52" s="110"/>
      <c r="FV52" s="110"/>
      <c r="FW52" s="110"/>
      <c r="FX52" s="110">
        <f>データ!BH7</f>
        <v>71.7</v>
      </c>
      <c r="FY52" s="110"/>
      <c r="FZ52" s="110"/>
      <c r="GA52" s="110"/>
      <c r="GB52" s="110"/>
      <c r="GC52" s="110"/>
      <c r="GD52" s="110"/>
      <c r="GE52" s="110"/>
      <c r="GF52" s="110"/>
      <c r="GG52" s="110"/>
      <c r="GH52" s="110"/>
      <c r="GI52" s="110"/>
      <c r="GJ52" s="110"/>
      <c r="GK52" s="110"/>
      <c r="GL52" s="110"/>
      <c r="GM52" s="110"/>
      <c r="GN52" s="110"/>
      <c r="GO52" s="110"/>
      <c r="GP52" s="110"/>
      <c r="GQ52" s="110">
        <f>データ!BI7</f>
        <v>70.400000000000006</v>
      </c>
      <c r="GR52" s="110"/>
      <c r="GS52" s="110"/>
      <c r="GT52" s="110"/>
      <c r="GU52" s="110"/>
      <c r="GV52" s="110"/>
      <c r="GW52" s="110"/>
      <c r="GX52" s="110"/>
      <c r="GY52" s="110"/>
      <c r="GZ52" s="110"/>
      <c r="HA52" s="110"/>
      <c r="HB52" s="110"/>
      <c r="HC52" s="110"/>
      <c r="HD52" s="110"/>
      <c r="HE52" s="110"/>
      <c r="HF52" s="110"/>
      <c r="HG52" s="110"/>
      <c r="HH52" s="110"/>
      <c r="HI52" s="110"/>
      <c r="HJ52" s="110">
        <f>データ!BJ7</f>
        <v>64.2</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10017</v>
      </c>
      <c r="JD52" s="106"/>
      <c r="JE52" s="106"/>
      <c r="JF52" s="106"/>
      <c r="JG52" s="106"/>
      <c r="JH52" s="106"/>
      <c r="JI52" s="106"/>
      <c r="JJ52" s="106"/>
      <c r="JK52" s="106"/>
      <c r="JL52" s="106"/>
      <c r="JM52" s="106"/>
      <c r="JN52" s="106"/>
      <c r="JO52" s="106"/>
      <c r="JP52" s="106"/>
      <c r="JQ52" s="106"/>
      <c r="JR52" s="106"/>
      <c r="JS52" s="106"/>
      <c r="JT52" s="106"/>
      <c r="JU52" s="106"/>
      <c r="JV52" s="106">
        <f>データ!BR7</f>
        <v>8718</v>
      </c>
      <c r="JW52" s="106"/>
      <c r="JX52" s="106"/>
      <c r="JY52" s="106"/>
      <c r="JZ52" s="106"/>
      <c r="KA52" s="106"/>
      <c r="KB52" s="106"/>
      <c r="KC52" s="106"/>
      <c r="KD52" s="106"/>
      <c r="KE52" s="106"/>
      <c r="KF52" s="106"/>
      <c r="KG52" s="106"/>
      <c r="KH52" s="106"/>
      <c r="KI52" s="106"/>
      <c r="KJ52" s="106"/>
      <c r="KK52" s="106"/>
      <c r="KL52" s="106"/>
      <c r="KM52" s="106"/>
      <c r="KN52" s="106"/>
      <c r="KO52" s="106">
        <f>データ!BS7</f>
        <v>10068</v>
      </c>
      <c r="KP52" s="106"/>
      <c r="KQ52" s="106"/>
      <c r="KR52" s="106"/>
      <c r="KS52" s="106"/>
      <c r="KT52" s="106"/>
      <c r="KU52" s="106"/>
      <c r="KV52" s="106"/>
      <c r="KW52" s="106"/>
      <c r="KX52" s="106"/>
      <c r="KY52" s="106"/>
      <c r="KZ52" s="106"/>
      <c r="LA52" s="106"/>
      <c r="LB52" s="106"/>
      <c r="LC52" s="106"/>
      <c r="LD52" s="106"/>
      <c r="LE52" s="106"/>
      <c r="LF52" s="106"/>
      <c r="LG52" s="106"/>
      <c r="LH52" s="106">
        <f>データ!BT7</f>
        <v>9194</v>
      </c>
      <c r="LI52" s="106"/>
      <c r="LJ52" s="106"/>
      <c r="LK52" s="106"/>
      <c r="LL52" s="106"/>
      <c r="LM52" s="106"/>
      <c r="LN52" s="106"/>
      <c r="LO52" s="106"/>
      <c r="LP52" s="106"/>
      <c r="LQ52" s="106"/>
      <c r="LR52" s="106"/>
      <c r="LS52" s="106"/>
      <c r="LT52" s="106"/>
      <c r="LU52" s="106"/>
      <c r="LV52" s="106"/>
      <c r="LW52" s="106"/>
      <c r="LX52" s="106"/>
      <c r="LY52" s="106"/>
      <c r="LZ52" s="106"/>
      <c r="MA52" s="106">
        <f>データ!BU7</f>
        <v>7849</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c r="A53" s="2"/>
      <c r="B53" s="22"/>
      <c r="C53" s="4"/>
      <c r="D53" s="4"/>
      <c r="E53" s="4"/>
      <c r="F53" s="4"/>
      <c r="G53" s="4"/>
      <c r="H53" s="4"/>
      <c r="I53" s="28"/>
      <c r="J53" s="107" t="s">
        <v>29</v>
      </c>
      <c r="K53" s="108"/>
      <c r="L53" s="108"/>
      <c r="M53" s="108"/>
      <c r="N53" s="108"/>
      <c r="O53" s="108"/>
      <c r="P53" s="108"/>
      <c r="Q53" s="108"/>
      <c r="R53" s="108"/>
      <c r="S53" s="108"/>
      <c r="T53" s="109"/>
      <c r="U53" s="106">
        <f>データ!AZ7</f>
        <v>23</v>
      </c>
      <c r="V53" s="106"/>
      <c r="W53" s="106"/>
      <c r="X53" s="106"/>
      <c r="Y53" s="106"/>
      <c r="Z53" s="106"/>
      <c r="AA53" s="106"/>
      <c r="AB53" s="106"/>
      <c r="AC53" s="106"/>
      <c r="AD53" s="106"/>
      <c r="AE53" s="106"/>
      <c r="AF53" s="106"/>
      <c r="AG53" s="106"/>
      <c r="AH53" s="106"/>
      <c r="AI53" s="106"/>
      <c r="AJ53" s="106"/>
      <c r="AK53" s="106"/>
      <c r="AL53" s="106"/>
      <c r="AM53" s="106"/>
      <c r="AN53" s="106">
        <f>データ!BA7</f>
        <v>22</v>
      </c>
      <c r="AO53" s="106"/>
      <c r="AP53" s="106"/>
      <c r="AQ53" s="106"/>
      <c r="AR53" s="106"/>
      <c r="AS53" s="106"/>
      <c r="AT53" s="106"/>
      <c r="AU53" s="106"/>
      <c r="AV53" s="106"/>
      <c r="AW53" s="106"/>
      <c r="AX53" s="106"/>
      <c r="AY53" s="106"/>
      <c r="AZ53" s="106"/>
      <c r="BA53" s="106"/>
      <c r="BB53" s="106"/>
      <c r="BC53" s="106"/>
      <c r="BD53" s="106"/>
      <c r="BE53" s="106"/>
      <c r="BF53" s="106"/>
      <c r="BG53" s="106">
        <f>データ!BB7</f>
        <v>16</v>
      </c>
      <c r="BH53" s="106"/>
      <c r="BI53" s="106"/>
      <c r="BJ53" s="106"/>
      <c r="BK53" s="106"/>
      <c r="BL53" s="106"/>
      <c r="BM53" s="106"/>
      <c r="BN53" s="106"/>
      <c r="BO53" s="106"/>
      <c r="BP53" s="106"/>
      <c r="BQ53" s="106"/>
      <c r="BR53" s="106"/>
      <c r="BS53" s="106"/>
      <c r="BT53" s="106"/>
      <c r="BU53" s="106"/>
      <c r="BV53" s="106"/>
      <c r="BW53" s="106"/>
      <c r="BX53" s="106"/>
      <c r="BY53" s="106"/>
      <c r="BZ53" s="106">
        <f>データ!BC7</f>
        <v>21</v>
      </c>
      <c r="CA53" s="106"/>
      <c r="CB53" s="106"/>
      <c r="CC53" s="106"/>
      <c r="CD53" s="106"/>
      <c r="CE53" s="106"/>
      <c r="CF53" s="106"/>
      <c r="CG53" s="106"/>
      <c r="CH53" s="106"/>
      <c r="CI53" s="106"/>
      <c r="CJ53" s="106"/>
      <c r="CK53" s="106"/>
      <c r="CL53" s="106"/>
      <c r="CM53" s="106"/>
      <c r="CN53" s="106"/>
      <c r="CO53" s="106"/>
      <c r="CP53" s="106"/>
      <c r="CQ53" s="106"/>
      <c r="CR53" s="106"/>
      <c r="CS53" s="106">
        <f>データ!BD7</f>
        <v>17</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40.700000000000003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38.200000000000003</v>
      </c>
      <c r="FF53" s="110"/>
      <c r="FG53" s="110"/>
      <c r="FH53" s="110"/>
      <c r="FI53" s="110"/>
      <c r="FJ53" s="110"/>
      <c r="FK53" s="110"/>
      <c r="FL53" s="110"/>
      <c r="FM53" s="110"/>
      <c r="FN53" s="110"/>
      <c r="FO53" s="110"/>
      <c r="FP53" s="110"/>
      <c r="FQ53" s="110"/>
      <c r="FR53" s="110"/>
      <c r="FS53" s="110"/>
      <c r="FT53" s="110"/>
      <c r="FU53" s="110"/>
      <c r="FV53" s="110"/>
      <c r="FW53" s="110"/>
      <c r="FX53" s="110">
        <f>データ!BM7</f>
        <v>34.6</v>
      </c>
      <c r="FY53" s="110"/>
      <c r="FZ53" s="110"/>
      <c r="GA53" s="110"/>
      <c r="GB53" s="110"/>
      <c r="GC53" s="110"/>
      <c r="GD53" s="110"/>
      <c r="GE53" s="110"/>
      <c r="GF53" s="110"/>
      <c r="GG53" s="110"/>
      <c r="GH53" s="110"/>
      <c r="GI53" s="110"/>
      <c r="GJ53" s="110"/>
      <c r="GK53" s="110"/>
      <c r="GL53" s="110"/>
      <c r="GM53" s="110"/>
      <c r="GN53" s="110"/>
      <c r="GO53" s="110"/>
      <c r="GP53" s="110"/>
      <c r="GQ53" s="110">
        <f>データ!BN7</f>
        <v>37.6</v>
      </c>
      <c r="GR53" s="110"/>
      <c r="GS53" s="110"/>
      <c r="GT53" s="110"/>
      <c r="GU53" s="110"/>
      <c r="GV53" s="110"/>
      <c r="GW53" s="110"/>
      <c r="GX53" s="110"/>
      <c r="GY53" s="110"/>
      <c r="GZ53" s="110"/>
      <c r="HA53" s="110"/>
      <c r="HB53" s="110"/>
      <c r="HC53" s="110"/>
      <c r="HD53" s="110"/>
      <c r="HE53" s="110"/>
      <c r="HF53" s="110"/>
      <c r="HG53" s="110"/>
      <c r="HH53" s="110"/>
      <c r="HI53" s="110"/>
      <c r="HJ53" s="110">
        <f>データ!BO7</f>
        <v>33.200000000000003</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7496</v>
      </c>
      <c r="JD53" s="106"/>
      <c r="JE53" s="106"/>
      <c r="JF53" s="106"/>
      <c r="JG53" s="106"/>
      <c r="JH53" s="106"/>
      <c r="JI53" s="106"/>
      <c r="JJ53" s="106"/>
      <c r="JK53" s="106"/>
      <c r="JL53" s="106"/>
      <c r="JM53" s="106"/>
      <c r="JN53" s="106"/>
      <c r="JO53" s="106"/>
      <c r="JP53" s="106"/>
      <c r="JQ53" s="106"/>
      <c r="JR53" s="106"/>
      <c r="JS53" s="106"/>
      <c r="JT53" s="106"/>
      <c r="JU53" s="106"/>
      <c r="JV53" s="106">
        <f>データ!BW7</f>
        <v>6967</v>
      </c>
      <c r="JW53" s="106"/>
      <c r="JX53" s="106"/>
      <c r="JY53" s="106"/>
      <c r="JZ53" s="106"/>
      <c r="KA53" s="106"/>
      <c r="KB53" s="106"/>
      <c r="KC53" s="106"/>
      <c r="KD53" s="106"/>
      <c r="KE53" s="106"/>
      <c r="KF53" s="106"/>
      <c r="KG53" s="106"/>
      <c r="KH53" s="106"/>
      <c r="KI53" s="106"/>
      <c r="KJ53" s="106"/>
      <c r="KK53" s="106"/>
      <c r="KL53" s="106"/>
      <c r="KM53" s="106"/>
      <c r="KN53" s="106"/>
      <c r="KO53" s="106">
        <f>データ!BX7</f>
        <v>7138</v>
      </c>
      <c r="KP53" s="106"/>
      <c r="KQ53" s="106"/>
      <c r="KR53" s="106"/>
      <c r="KS53" s="106"/>
      <c r="KT53" s="106"/>
      <c r="KU53" s="106"/>
      <c r="KV53" s="106"/>
      <c r="KW53" s="106"/>
      <c r="KX53" s="106"/>
      <c r="KY53" s="106"/>
      <c r="KZ53" s="106"/>
      <c r="LA53" s="106"/>
      <c r="LB53" s="106"/>
      <c r="LC53" s="106"/>
      <c r="LD53" s="106"/>
      <c r="LE53" s="106"/>
      <c r="LF53" s="106"/>
      <c r="LG53" s="106"/>
      <c r="LH53" s="106">
        <f>データ!BY7</f>
        <v>8131</v>
      </c>
      <c r="LI53" s="106"/>
      <c r="LJ53" s="106"/>
      <c r="LK53" s="106"/>
      <c r="LL53" s="106"/>
      <c r="LM53" s="106"/>
      <c r="LN53" s="106"/>
      <c r="LO53" s="106"/>
      <c r="LP53" s="106"/>
      <c r="LQ53" s="106"/>
      <c r="LR53" s="106"/>
      <c r="LS53" s="106"/>
      <c r="LT53" s="106"/>
      <c r="LU53" s="106"/>
      <c r="LV53" s="106"/>
      <c r="LW53" s="106"/>
      <c r="LX53" s="106"/>
      <c r="LY53" s="106"/>
      <c r="LZ53" s="106"/>
      <c r="MA53" s="106">
        <f>データ!BZ7</f>
        <v>8024</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123</v>
      </c>
      <c r="NE66" s="101"/>
      <c r="NF66" s="101"/>
      <c r="NG66" s="101"/>
      <c r="NH66" s="101"/>
      <c r="NI66" s="101"/>
      <c r="NJ66" s="101"/>
      <c r="NK66" s="101"/>
      <c r="NL66" s="101"/>
      <c r="NM66" s="101"/>
      <c r="NN66" s="101"/>
      <c r="NO66" s="101"/>
      <c r="NP66" s="101"/>
      <c r="NQ66" s="101"/>
      <c r="NR66" s="102"/>
    </row>
    <row r="67" spans="1:382" ht="13.5" customHeight="1">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0</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c r="A76" s="2"/>
      <c r="B76" s="22"/>
      <c r="C76" s="4"/>
      <c r="D76" s="4"/>
      <c r="E76" s="4"/>
      <c r="F76" s="4"/>
      <c r="I76" s="4"/>
      <c r="J76" s="4"/>
      <c r="K76" s="4"/>
      <c r="L76" s="4"/>
      <c r="M76" s="4"/>
      <c r="N76" s="4"/>
      <c r="O76" s="4"/>
      <c r="P76" s="4"/>
      <c r="Q76" s="4"/>
      <c r="R76" s="93">
        <f>データ!$B$11</f>
        <v>41640</v>
      </c>
      <c r="S76" s="94"/>
      <c r="T76" s="94"/>
      <c r="U76" s="94"/>
      <c r="V76" s="94"/>
      <c r="W76" s="94"/>
      <c r="X76" s="94"/>
      <c r="Y76" s="94"/>
      <c r="Z76" s="94"/>
      <c r="AA76" s="94"/>
      <c r="AB76" s="94"/>
      <c r="AC76" s="94"/>
      <c r="AD76" s="94"/>
      <c r="AE76" s="94"/>
      <c r="AF76" s="95"/>
      <c r="AG76" s="93">
        <f>データ!$C$11</f>
        <v>42005</v>
      </c>
      <c r="AH76" s="94"/>
      <c r="AI76" s="94"/>
      <c r="AJ76" s="94"/>
      <c r="AK76" s="94"/>
      <c r="AL76" s="94"/>
      <c r="AM76" s="94"/>
      <c r="AN76" s="94"/>
      <c r="AO76" s="94"/>
      <c r="AP76" s="94"/>
      <c r="AQ76" s="94"/>
      <c r="AR76" s="94"/>
      <c r="AS76" s="94"/>
      <c r="AT76" s="94"/>
      <c r="AU76" s="95"/>
      <c r="AV76" s="93">
        <f>データ!$D$11</f>
        <v>42370</v>
      </c>
      <c r="AW76" s="94"/>
      <c r="AX76" s="94"/>
      <c r="AY76" s="94"/>
      <c r="AZ76" s="94"/>
      <c r="BA76" s="94"/>
      <c r="BB76" s="94"/>
      <c r="BC76" s="94"/>
      <c r="BD76" s="94"/>
      <c r="BE76" s="94"/>
      <c r="BF76" s="94"/>
      <c r="BG76" s="94"/>
      <c r="BH76" s="94"/>
      <c r="BI76" s="94"/>
      <c r="BJ76" s="95"/>
      <c r="BK76" s="93">
        <f>データ!$E$11</f>
        <v>42736</v>
      </c>
      <c r="BL76" s="94"/>
      <c r="BM76" s="94"/>
      <c r="BN76" s="94"/>
      <c r="BO76" s="94"/>
      <c r="BP76" s="94"/>
      <c r="BQ76" s="94"/>
      <c r="BR76" s="94"/>
      <c r="BS76" s="94"/>
      <c r="BT76" s="94"/>
      <c r="BU76" s="94"/>
      <c r="BV76" s="94"/>
      <c r="BW76" s="94"/>
      <c r="BX76" s="94"/>
      <c r="BY76" s="95"/>
      <c r="BZ76" s="93">
        <f>データ!$F$11</f>
        <v>43101</v>
      </c>
      <c r="CA76" s="94"/>
      <c r="CB76" s="94"/>
      <c r="CC76" s="94"/>
      <c r="CD76" s="94"/>
      <c r="CE76" s="94"/>
      <c r="CF76" s="94"/>
      <c r="CG76" s="94"/>
      <c r="CH76" s="94"/>
      <c r="CI76" s="94"/>
      <c r="CJ76" s="94"/>
      <c r="CK76" s="94"/>
      <c r="CL76" s="94"/>
      <c r="CM76" s="94"/>
      <c r="CN76" s="95"/>
      <c r="CO76" s="4"/>
      <c r="CP76" s="4"/>
      <c r="CQ76" s="4"/>
      <c r="CR76" s="4"/>
      <c r="CS76" s="4"/>
      <c r="CT76" s="4"/>
      <c r="CU76" s="4"/>
      <c r="CV76" s="84">
        <f>データ!CN7</f>
        <v>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f>データ!$B$11</f>
        <v>41640</v>
      </c>
      <c r="GM76" s="94"/>
      <c r="GN76" s="94"/>
      <c r="GO76" s="94"/>
      <c r="GP76" s="94"/>
      <c r="GQ76" s="94"/>
      <c r="GR76" s="94"/>
      <c r="GS76" s="94"/>
      <c r="GT76" s="94"/>
      <c r="GU76" s="94"/>
      <c r="GV76" s="94"/>
      <c r="GW76" s="94"/>
      <c r="GX76" s="94"/>
      <c r="GY76" s="94"/>
      <c r="GZ76" s="95"/>
      <c r="HA76" s="93">
        <f>データ!$C$11</f>
        <v>42005</v>
      </c>
      <c r="HB76" s="94"/>
      <c r="HC76" s="94"/>
      <c r="HD76" s="94"/>
      <c r="HE76" s="94"/>
      <c r="HF76" s="94"/>
      <c r="HG76" s="94"/>
      <c r="HH76" s="94"/>
      <c r="HI76" s="94"/>
      <c r="HJ76" s="94"/>
      <c r="HK76" s="94"/>
      <c r="HL76" s="94"/>
      <c r="HM76" s="94"/>
      <c r="HN76" s="94"/>
      <c r="HO76" s="95"/>
      <c r="HP76" s="93">
        <f>データ!$D$11</f>
        <v>42370</v>
      </c>
      <c r="HQ76" s="94"/>
      <c r="HR76" s="94"/>
      <c r="HS76" s="94"/>
      <c r="HT76" s="94"/>
      <c r="HU76" s="94"/>
      <c r="HV76" s="94"/>
      <c r="HW76" s="94"/>
      <c r="HX76" s="94"/>
      <c r="HY76" s="94"/>
      <c r="HZ76" s="94"/>
      <c r="IA76" s="94"/>
      <c r="IB76" s="94"/>
      <c r="IC76" s="94"/>
      <c r="ID76" s="95"/>
      <c r="IE76" s="93">
        <f>データ!$E$11</f>
        <v>42736</v>
      </c>
      <c r="IF76" s="94"/>
      <c r="IG76" s="94"/>
      <c r="IH76" s="94"/>
      <c r="II76" s="94"/>
      <c r="IJ76" s="94"/>
      <c r="IK76" s="94"/>
      <c r="IL76" s="94"/>
      <c r="IM76" s="94"/>
      <c r="IN76" s="94"/>
      <c r="IO76" s="94"/>
      <c r="IP76" s="94"/>
      <c r="IQ76" s="94"/>
      <c r="IR76" s="94"/>
      <c r="IS76" s="95"/>
      <c r="IT76" s="93">
        <f>データ!$F$11</f>
        <v>43101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f>データ!$B$11</f>
        <v>41640</v>
      </c>
      <c r="KB76" s="94"/>
      <c r="KC76" s="94"/>
      <c r="KD76" s="94"/>
      <c r="KE76" s="94"/>
      <c r="KF76" s="94"/>
      <c r="KG76" s="94"/>
      <c r="KH76" s="94"/>
      <c r="KI76" s="94"/>
      <c r="KJ76" s="94"/>
      <c r="KK76" s="94"/>
      <c r="KL76" s="94"/>
      <c r="KM76" s="94"/>
      <c r="KN76" s="94"/>
      <c r="KO76" s="95"/>
      <c r="KP76" s="93">
        <f>データ!$C$11</f>
        <v>42005</v>
      </c>
      <c r="KQ76" s="94"/>
      <c r="KR76" s="94"/>
      <c r="KS76" s="94"/>
      <c r="KT76" s="94"/>
      <c r="KU76" s="94"/>
      <c r="KV76" s="94"/>
      <c r="KW76" s="94"/>
      <c r="KX76" s="94"/>
      <c r="KY76" s="94"/>
      <c r="KZ76" s="94"/>
      <c r="LA76" s="94"/>
      <c r="LB76" s="94"/>
      <c r="LC76" s="94"/>
      <c r="LD76" s="95"/>
      <c r="LE76" s="93">
        <f>データ!$D$11</f>
        <v>42370</v>
      </c>
      <c r="LF76" s="94"/>
      <c r="LG76" s="94"/>
      <c r="LH76" s="94"/>
      <c r="LI76" s="94"/>
      <c r="LJ76" s="94"/>
      <c r="LK76" s="94"/>
      <c r="LL76" s="94"/>
      <c r="LM76" s="94"/>
      <c r="LN76" s="94"/>
      <c r="LO76" s="94"/>
      <c r="LP76" s="94"/>
      <c r="LQ76" s="94"/>
      <c r="LR76" s="94"/>
      <c r="LS76" s="95"/>
      <c r="LT76" s="93">
        <f>データ!$E$11</f>
        <v>42736</v>
      </c>
      <c r="LU76" s="94"/>
      <c r="LV76" s="94"/>
      <c r="LW76" s="94"/>
      <c r="LX76" s="94"/>
      <c r="LY76" s="94"/>
      <c r="LZ76" s="94"/>
      <c r="MA76" s="94"/>
      <c r="MB76" s="94"/>
      <c r="MC76" s="94"/>
      <c r="MD76" s="94"/>
      <c r="ME76" s="94"/>
      <c r="MF76" s="94"/>
      <c r="MG76" s="94"/>
      <c r="MH76" s="95"/>
      <c r="MI76" s="93">
        <f>データ!$F$11</f>
        <v>43101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78.400000000000006</v>
      </c>
      <c r="KB78" s="81"/>
      <c r="KC78" s="81"/>
      <c r="KD78" s="81"/>
      <c r="KE78" s="81"/>
      <c r="KF78" s="81"/>
      <c r="KG78" s="81"/>
      <c r="KH78" s="81"/>
      <c r="KI78" s="81"/>
      <c r="KJ78" s="81"/>
      <c r="KK78" s="81"/>
      <c r="KL78" s="81"/>
      <c r="KM78" s="81"/>
      <c r="KN78" s="81"/>
      <c r="KO78" s="82"/>
      <c r="KP78" s="80">
        <f>データ!DF7</f>
        <v>70.5</v>
      </c>
      <c r="KQ78" s="81"/>
      <c r="KR78" s="81"/>
      <c r="KS78" s="81"/>
      <c r="KT78" s="81"/>
      <c r="KU78" s="81"/>
      <c r="KV78" s="81"/>
      <c r="KW78" s="81"/>
      <c r="KX78" s="81"/>
      <c r="KY78" s="81"/>
      <c r="KZ78" s="81"/>
      <c r="LA78" s="81"/>
      <c r="LB78" s="81"/>
      <c r="LC78" s="81"/>
      <c r="LD78" s="82"/>
      <c r="LE78" s="80">
        <f>データ!DG7</f>
        <v>59.2</v>
      </c>
      <c r="LF78" s="81"/>
      <c r="LG78" s="81"/>
      <c r="LH78" s="81"/>
      <c r="LI78" s="81"/>
      <c r="LJ78" s="81"/>
      <c r="LK78" s="81"/>
      <c r="LL78" s="81"/>
      <c r="LM78" s="81"/>
      <c r="LN78" s="81"/>
      <c r="LO78" s="81"/>
      <c r="LP78" s="81"/>
      <c r="LQ78" s="81"/>
      <c r="LR78" s="81"/>
      <c r="LS78" s="82"/>
      <c r="LT78" s="80">
        <f>データ!DH7</f>
        <v>62.4</v>
      </c>
      <c r="LU78" s="81"/>
      <c r="LV78" s="81"/>
      <c r="LW78" s="81"/>
      <c r="LX78" s="81"/>
      <c r="LY78" s="81"/>
      <c r="LZ78" s="81"/>
      <c r="MA78" s="81"/>
      <c r="MB78" s="81"/>
      <c r="MC78" s="81"/>
      <c r="MD78" s="81"/>
      <c r="ME78" s="81"/>
      <c r="MF78" s="81"/>
      <c r="MG78" s="81"/>
      <c r="MH78" s="82"/>
      <c r="MI78" s="80">
        <f>データ!DI7</f>
        <v>82.7</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c r="C83" s="2"/>
      <c r="BH83" s="2"/>
      <c r="GN83" s="2"/>
      <c r="IT83" s="2"/>
      <c r="KY83" s="2"/>
    </row>
    <row r="84" spans="1:382">
      <c r="C84" s="2"/>
      <c r="BH84" s="2"/>
      <c r="GN84" s="2"/>
      <c r="IT84" s="2"/>
      <c r="KY84" s="2"/>
    </row>
    <row r="86" spans="1:382" hidden="1">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iDvyBnC0EB7sfZOqnTURjMxGhauuWJQPNLa3SwkajelLHrMMuOya6xExlSL769gTH+HgQEQfIfRYBT7unXd16g==" saltValue="KXdED7nrMBXe5EFy4bqEnA=="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U30:AM30"/>
    <mergeCell ref="AN30:BF30"/>
    <mergeCell ref="BG30:BY30"/>
    <mergeCell ref="BZ30:CR30"/>
    <mergeCell ref="CS30:DK30"/>
    <mergeCell ref="ND15:NR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ND32:NR47"/>
    <mergeCell ref="KO32:LG32"/>
    <mergeCell ref="LH32:LZ32"/>
    <mergeCell ref="MA32:MS32"/>
    <mergeCell ref="ND48:NR48"/>
    <mergeCell ref="KO51:LG51"/>
    <mergeCell ref="LH51:LZ51"/>
    <mergeCell ref="MA51:MS51"/>
    <mergeCell ref="H60:MV61"/>
    <mergeCell ref="FX32:GP32"/>
    <mergeCell ref="GQ32:HI32"/>
    <mergeCell ref="HJ32:IB32"/>
    <mergeCell ref="IR32:JB32"/>
    <mergeCell ref="JC32:JU32"/>
    <mergeCell ref="JV32:KN32"/>
    <mergeCell ref="ND49:NR64"/>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CV67:FW70"/>
    <mergeCell ref="CV72:FW75"/>
    <mergeCell ref="R76:AF76"/>
    <mergeCell ref="AG76:AU76"/>
    <mergeCell ref="AV76:BJ76"/>
    <mergeCell ref="BK76:BY76"/>
    <mergeCell ref="BZ76:CN76"/>
    <mergeCell ref="ND66:NR82"/>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cols>
    <col min="1" max="1" width="14.625" customWidth="1"/>
    <col min="2" max="90" width="11.875" customWidth="1"/>
    <col min="91" max="92" width="15.5" customWidth="1"/>
    <col min="93" max="125" width="11.875" customWidth="1"/>
  </cols>
  <sheetData>
    <row r="1" spans="1:12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91</v>
      </c>
      <c r="AM5" s="59" t="s">
        <v>92</v>
      </c>
      <c r="AN5" s="59" t="s">
        <v>93</v>
      </c>
      <c r="AO5" s="59" t="s">
        <v>94</v>
      </c>
      <c r="AP5" s="59" t="s">
        <v>95</v>
      </c>
      <c r="AQ5" s="59" t="s">
        <v>96</v>
      </c>
      <c r="AR5" s="59" t="s">
        <v>97</v>
      </c>
      <c r="AS5" s="59" t="s">
        <v>98</v>
      </c>
      <c r="AT5" s="59" t="s">
        <v>99</v>
      </c>
      <c r="AU5" s="59" t="s">
        <v>89</v>
      </c>
      <c r="AV5" s="59" t="s">
        <v>90</v>
      </c>
      <c r="AW5" s="59" t="s">
        <v>91</v>
      </c>
      <c r="AX5" s="59" t="s">
        <v>92</v>
      </c>
      <c r="AY5" s="59" t="s">
        <v>93</v>
      </c>
      <c r="AZ5" s="59" t="s">
        <v>94</v>
      </c>
      <c r="BA5" s="59" t="s">
        <v>95</v>
      </c>
      <c r="BB5" s="59" t="s">
        <v>96</v>
      </c>
      <c r="BC5" s="59" t="s">
        <v>97</v>
      </c>
      <c r="BD5" s="59" t="s">
        <v>98</v>
      </c>
      <c r="BE5" s="59" t="s">
        <v>99</v>
      </c>
      <c r="BF5" s="59" t="s">
        <v>89</v>
      </c>
      <c r="BG5" s="59" t="s">
        <v>90</v>
      </c>
      <c r="BH5" s="59" t="s">
        <v>91</v>
      </c>
      <c r="BI5" s="59" t="s">
        <v>92</v>
      </c>
      <c r="BJ5" s="59" t="s">
        <v>93</v>
      </c>
      <c r="BK5" s="59" t="s">
        <v>94</v>
      </c>
      <c r="BL5" s="59" t="s">
        <v>95</v>
      </c>
      <c r="BM5" s="59" t="s">
        <v>96</v>
      </c>
      <c r="BN5" s="59" t="s">
        <v>97</v>
      </c>
      <c r="BO5" s="59" t="s">
        <v>98</v>
      </c>
      <c r="BP5" s="59" t="s">
        <v>99</v>
      </c>
      <c r="BQ5" s="59" t="s">
        <v>89</v>
      </c>
      <c r="BR5" s="59" t="s">
        <v>90</v>
      </c>
      <c r="BS5" s="59" t="s">
        <v>91</v>
      </c>
      <c r="BT5" s="59" t="s">
        <v>92</v>
      </c>
      <c r="BU5" s="59" t="s">
        <v>93</v>
      </c>
      <c r="BV5" s="59" t="s">
        <v>94</v>
      </c>
      <c r="BW5" s="59" t="s">
        <v>95</v>
      </c>
      <c r="BX5" s="59" t="s">
        <v>96</v>
      </c>
      <c r="BY5" s="59" t="s">
        <v>97</v>
      </c>
      <c r="BZ5" s="59" t="s">
        <v>98</v>
      </c>
      <c r="CA5" s="59" t="s">
        <v>99</v>
      </c>
      <c r="CB5" s="59" t="s">
        <v>89</v>
      </c>
      <c r="CC5" s="59" t="s">
        <v>90</v>
      </c>
      <c r="CD5" s="59" t="s">
        <v>91</v>
      </c>
      <c r="CE5" s="59" t="s">
        <v>92</v>
      </c>
      <c r="CF5" s="59" t="s">
        <v>93</v>
      </c>
      <c r="CG5" s="59" t="s">
        <v>94</v>
      </c>
      <c r="CH5" s="59" t="s">
        <v>95</v>
      </c>
      <c r="CI5" s="59" t="s">
        <v>96</v>
      </c>
      <c r="CJ5" s="59" t="s">
        <v>97</v>
      </c>
      <c r="CK5" s="59" t="s">
        <v>98</v>
      </c>
      <c r="CL5" s="59" t="s">
        <v>99</v>
      </c>
      <c r="CM5" s="150"/>
      <c r="CN5" s="150"/>
      <c r="CO5" s="59" t="s">
        <v>89</v>
      </c>
      <c r="CP5" s="59" t="s">
        <v>90</v>
      </c>
      <c r="CQ5" s="59" t="s">
        <v>91</v>
      </c>
      <c r="CR5" s="59" t="s">
        <v>92</v>
      </c>
      <c r="CS5" s="59" t="s">
        <v>93</v>
      </c>
      <c r="CT5" s="59" t="s">
        <v>94</v>
      </c>
      <c r="CU5" s="59" t="s">
        <v>95</v>
      </c>
      <c r="CV5" s="59" t="s">
        <v>96</v>
      </c>
      <c r="CW5" s="59" t="s">
        <v>97</v>
      </c>
      <c r="CX5" s="59" t="s">
        <v>98</v>
      </c>
      <c r="CY5" s="59" t="s">
        <v>99</v>
      </c>
      <c r="CZ5" s="59" t="s">
        <v>89</v>
      </c>
      <c r="DA5" s="59" t="s">
        <v>90</v>
      </c>
      <c r="DB5" s="59" t="s">
        <v>91</v>
      </c>
      <c r="DC5" s="59" t="s">
        <v>92</v>
      </c>
      <c r="DD5" s="59" t="s">
        <v>93</v>
      </c>
      <c r="DE5" s="59" t="s">
        <v>94</v>
      </c>
      <c r="DF5" s="59" t="s">
        <v>95</v>
      </c>
      <c r="DG5" s="59" t="s">
        <v>96</v>
      </c>
      <c r="DH5" s="59" t="s">
        <v>97</v>
      </c>
      <c r="DI5" s="59" t="s">
        <v>98</v>
      </c>
      <c r="DJ5" s="59" t="s">
        <v>35</v>
      </c>
      <c r="DK5" s="59" t="s">
        <v>89</v>
      </c>
      <c r="DL5" s="59" t="s">
        <v>90</v>
      </c>
      <c r="DM5" s="59" t="s">
        <v>91</v>
      </c>
      <c r="DN5" s="59" t="s">
        <v>92</v>
      </c>
      <c r="DO5" s="59" t="s">
        <v>93</v>
      </c>
      <c r="DP5" s="59" t="s">
        <v>94</v>
      </c>
      <c r="DQ5" s="59" t="s">
        <v>95</v>
      </c>
      <c r="DR5" s="59" t="s">
        <v>96</v>
      </c>
      <c r="DS5" s="59" t="s">
        <v>97</v>
      </c>
      <c r="DT5" s="59" t="s">
        <v>98</v>
      </c>
      <c r="DU5" s="59" t="s">
        <v>99</v>
      </c>
    </row>
    <row r="6" spans="1:125" s="66" customFormat="1">
      <c r="A6" s="49" t="s">
        <v>100</v>
      </c>
      <c r="B6" s="60">
        <f>B8</f>
        <v>2018</v>
      </c>
      <c r="C6" s="60">
        <f t="shared" ref="C6:X6" si="1">C8</f>
        <v>341002</v>
      </c>
      <c r="D6" s="60">
        <f t="shared" si="1"/>
        <v>47</v>
      </c>
      <c r="E6" s="60">
        <f t="shared" si="1"/>
        <v>14</v>
      </c>
      <c r="F6" s="60">
        <f t="shared" si="1"/>
        <v>0</v>
      </c>
      <c r="G6" s="60">
        <f t="shared" si="1"/>
        <v>2</v>
      </c>
      <c r="H6" s="60" t="str">
        <f>SUBSTITUTE(H8,"　","")</f>
        <v>広島県広島市</v>
      </c>
      <c r="I6" s="60" t="str">
        <f t="shared" si="1"/>
        <v>的場町駐車場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49</v>
      </c>
      <c r="S6" s="62" t="str">
        <f t="shared" si="1"/>
        <v>駅</v>
      </c>
      <c r="T6" s="62" t="str">
        <f t="shared" si="1"/>
        <v>無</v>
      </c>
      <c r="U6" s="63">
        <f t="shared" si="1"/>
        <v>431</v>
      </c>
      <c r="V6" s="63">
        <f t="shared" si="1"/>
        <v>25</v>
      </c>
      <c r="W6" s="63">
        <f t="shared" si="1"/>
        <v>300</v>
      </c>
      <c r="X6" s="62" t="str">
        <f t="shared" si="1"/>
        <v>利用料金制</v>
      </c>
      <c r="Y6" s="64">
        <f>IF(Y8="-",NA(),Y8)</f>
        <v>316.89999999999998</v>
      </c>
      <c r="Z6" s="64">
        <f t="shared" ref="Z6:AH6" si="2">IF(Z8="-",NA(),Z8)</f>
        <v>330.3</v>
      </c>
      <c r="AA6" s="64">
        <f t="shared" si="2"/>
        <v>353.9</v>
      </c>
      <c r="AB6" s="64">
        <f t="shared" si="2"/>
        <v>338.2</v>
      </c>
      <c r="AC6" s="64">
        <f t="shared" si="2"/>
        <v>279.7</v>
      </c>
      <c r="AD6" s="64">
        <f t="shared" si="2"/>
        <v>385.5</v>
      </c>
      <c r="AE6" s="64">
        <f t="shared" si="2"/>
        <v>419.4</v>
      </c>
      <c r="AF6" s="64">
        <f t="shared" si="2"/>
        <v>371</v>
      </c>
      <c r="AG6" s="64">
        <f t="shared" si="2"/>
        <v>509.2</v>
      </c>
      <c r="AH6" s="64">
        <f t="shared" si="2"/>
        <v>449.1</v>
      </c>
      <c r="AI6" s="61" t="str">
        <f>IF(AI8="-","",IF(AI8="-","【-】","【"&amp;SUBSTITUTE(TEXT(AI8,"#,##0.0"),"-","△")&amp;"】"))</f>
        <v>【297.1】</v>
      </c>
      <c r="AJ6" s="64">
        <f>IF(AJ8="-",NA(),AJ8)</f>
        <v>0</v>
      </c>
      <c r="AK6" s="64">
        <f t="shared" ref="AK6:AS6" si="3">IF(AK8="-",NA(),AK8)</f>
        <v>0</v>
      </c>
      <c r="AL6" s="64">
        <f t="shared" si="3"/>
        <v>0</v>
      </c>
      <c r="AM6" s="64">
        <f t="shared" si="3"/>
        <v>0</v>
      </c>
      <c r="AN6" s="64">
        <f t="shared" si="3"/>
        <v>0</v>
      </c>
      <c r="AO6" s="64">
        <f t="shared" si="3"/>
        <v>3.5</v>
      </c>
      <c r="AP6" s="64">
        <f t="shared" si="3"/>
        <v>3.2</v>
      </c>
      <c r="AQ6" s="64">
        <f t="shared" si="3"/>
        <v>2.9</v>
      </c>
      <c r="AR6" s="64">
        <f t="shared" si="3"/>
        <v>6</v>
      </c>
      <c r="AS6" s="64">
        <f t="shared" si="3"/>
        <v>3.8</v>
      </c>
      <c r="AT6" s="61" t="str">
        <f>IF(AT8="-","",IF(AT8="-","【-】","【"&amp;SUBSTITUTE(TEXT(AT8,"#,##0.0"),"-","△")&amp;"】"))</f>
        <v>【5.3】</v>
      </c>
      <c r="AU6" s="65">
        <f>IF(AU8="-",NA(),AU8)</f>
        <v>0</v>
      </c>
      <c r="AV6" s="65">
        <f t="shared" ref="AV6:BD6" si="4">IF(AV8="-",NA(),AV8)</f>
        <v>0</v>
      </c>
      <c r="AW6" s="65">
        <f t="shared" si="4"/>
        <v>0</v>
      </c>
      <c r="AX6" s="65">
        <f t="shared" si="4"/>
        <v>0</v>
      </c>
      <c r="AY6" s="65">
        <f t="shared" si="4"/>
        <v>0</v>
      </c>
      <c r="AZ6" s="65">
        <f t="shared" si="4"/>
        <v>23</v>
      </c>
      <c r="BA6" s="65">
        <f t="shared" si="4"/>
        <v>22</v>
      </c>
      <c r="BB6" s="65">
        <f t="shared" si="4"/>
        <v>16</v>
      </c>
      <c r="BC6" s="65">
        <f t="shared" si="4"/>
        <v>21</v>
      </c>
      <c r="BD6" s="65">
        <f t="shared" si="4"/>
        <v>17</v>
      </c>
      <c r="BE6" s="63" t="str">
        <f>IF(BE8="-","",IF(BE8="-","【-】","【"&amp;SUBSTITUTE(TEXT(BE8,"#,##0"),"-","△")&amp;"】"))</f>
        <v>【30】</v>
      </c>
      <c r="BF6" s="64">
        <f>IF(BF8="-",NA(),BF8)</f>
        <v>68.3</v>
      </c>
      <c r="BG6" s="64">
        <f t="shared" ref="BG6:BO6" si="5">IF(BG8="-",NA(),BG8)</f>
        <v>69.7</v>
      </c>
      <c r="BH6" s="64">
        <f t="shared" si="5"/>
        <v>71.7</v>
      </c>
      <c r="BI6" s="64">
        <f t="shared" si="5"/>
        <v>70.400000000000006</v>
      </c>
      <c r="BJ6" s="64">
        <f t="shared" si="5"/>
        <v>64.2</v>
      </c>
      <c r="BK6" s="64">
        <f t="shared" si="5"/>
        <v>40.700000000000003</v>
      </c>
      <c r="BL6" s="64">
        <f t="shared" si="5"/>
        <v>38.200000000000003</v>
      </c>
      <c r="BM6" s="64">
        <f t="shared" si="5"/>
        <v>34.6</v>
      </c>
      <c r="BN6" s="64">
        <f t="shared" si="5"/>
        <v>37.6</v>
      </c>
      <c r="BO6" s="64">
        <f t="shared" si="5"/>
        <v>33.200000000000003</v>
      </c>
      <c r="BP6" s="61" t="str">
        <f>IF(BP8="-","",IF(BP8="-","【-】","【"&amp;SUBSTITUTE(TEXT(BP8,"#,##0.0"),"-","△")&amp;"】"))</f>
        <v>【26.3】</v>
      </c>
      <c r="BQ6" s="65">
        <f>IF(BQ8="-",NA(),BQ8)</f>
        <v>10017</v>
      </c>
      <c r="BR6" s="65">
        <f t="shared" ref="BR6:BZ6" si="6">IF(BR8="-",NA(),BR8)</f>
        <v>8718</v>
      </c>
      <c r="BS6" s="65">
        <f t="shared" si="6"/>
        <v>10068</v>
      </c>
      <c r="BT6" s="65">
        <f t="shared" si="6"/>
        <v>9194</v>
      </c>
      <c r="BU6" s="65">
        <f t="shared" si="6"/>
        <v>7849</v>
      </c>
      <c r="BV6" s="65">
        <f t="shared" si="6"/>
        <v>7496</v>
      </c>
      <c r="BW6" s="65">
        <f t="shared" si="6"/>
        <v>6967</v>
      </c>
      <c r="BX6" s="65">
        <f t="shared" si="6"/>
        <v>7138</v>
      </c>
      <c r="BY6" s="65">
        <f t="shared" si="6"/>
        <v>8131</v>
      </c>
      <c r="BZ6" s="65">
        <f t="shared" si="6"/>
        <v>8024</v>
      </c>
      <c r="CA6" s="63" t="str">
        <f>IF(CA8="-","",IF(CA8="-","【-】","【"&amp;SUBSTITUTE(TEXT(CA8,"#,##0"),"-","△")&amp;"】"))</f>
        <v>【16,102】</v>
      </c>
      <c r="CB6" s="64"/>
      <c r="CC6" s="64"/>
      <c r="CD6" s="64"/>
      <c r="CE6" s="64"/>
      <c r="CF6" s="64"/>
      <c r="CG6" s="64"/>
      <c r="CH6" s="64"/>
      <c r="CI6" s="64"/>
      <c r="CJ6" s="64"/>
      <c r="CK6" s="64"/>
      <c r="CL6" s="61" t="s">
        <v>101</v>
      </c>
      <c r="CM6" s="63">
        <f t="shared" ref="CM6:CN6" si="7">CM8</f>
        <v>0</v>
      </c>
      <c r="CN6" s="63">
        <f t="shared" si="7"/>
        <v>0</v>
      </c>
      <c r="CO6" s="64"/>
      <c r="CP6" s="64"/>
      <c r="CQ6" s="64"/>
      <c r="CR6" s="64"/>
      <c r="CS6" s="64"/>
      <c r="CT6" s="64"/>
      <c r="CU6" s="64"/>
      <c r="CV6" s="64"/>
      <c r="CW6" s="64"/>
      <c r="CX6" s="64"/>
      <c r="CY6" s="61" t="s">
        <v>101</v>
      </c>
      <c r="CZ6" s="64">
        <f>IF(CZ8="-",NA(),CZ8)</f>
        <v>0</v>
      </c>
      <c r="DA6" s="64">
        <f t="shared" ref="DA6:DI6" si="8">IF(DA8="-",NA(),DA8)</f>
        <v>0</v>
      </c>
      <c r="DB6" s="64">
        <f t="shared" si="8"/>
        <v>0</v>
      </c>
      <c r="DC6" s="64">
        <f t="shared" si="8"/>
        <v>0</v>
      </c>
      <c r="DD6" s="64">
        <f t="shared" si="8"/>
        <v>0</v>
      </c>
      <c r="DE6" s="64">
        <f t="shared" si="8"/>
        <v>78.400000000000006</v>
      </c>
      <c r="DF6" s="64">
        <f t="shared" si="8"/>
        <v>70.5</v>
      </c>
      <c r="DG6" s="64">
        <f t="shared" si="8"/>
        <v>59.2</v>
      </c>
      <c r="DH6" s="64">
        <f t="shared" si="8"/>
        <v>62.4</v>
      </c>
      <c r="DI6" s="64">
        <f t="shared" si="8"/>
        <v>82.7</v>
      </c>
      <c r="DJ6" s="61" t="str">
        <f>IF(DJ8="-","",IF(DJ8="-","【-】","【"&amp;SUBSTITUTE(TEXT(DJ8,"#,##0.0"),"-","△")&amp;"】"))</f>
        <v>【103.6】</v>
      </c>
      <c r="DK6" s="64">
        <f>IF(DK8="-",NA(),DK8)</f>
        <v>236</v>
      </c>
      <c r="DL6" s="64">
        <f t="shared" ref="DL6:DT6" si="9">IF(DL8="-",NA(),DL8)</f>
        <v>220</v>
      </c>
      <c r="DM6" s="64">
        <f t="shared" si="9"/>
        <v>236</v>
      </c>
      <c r="DN6" s="64">
        <f t="shared" si="9"/>
        <v>216</v>
      </c>
      <c r="DO6" s="64">
        <f t="shared" si="9"/>
        <v>204</v>
      </c>
      <c r="DP6" s="64">
        <f t="shared" si="9"/>
        <v>252.8</v>
      </c>
      <c r="DQ6" s="64">
        <f t="shared" si="9"/>
        <v>269</v>
      </c>
      <c r="DR6" s="64">
        <f t="shared" si="9"/>
        <v>276.60000000000002</v>
      </c>
      <c r="DS6" s="64">
        <f t="shared" si="9"/>
        <v>274.8</v>
      </c>
      <c r="DT6" s="64">
        <f t="shared" si="9"/>
        <v>277.2</v>
      </c>
      <c r="DU6" s="61" t="str">
        <f>IF(DU8="-","",IF(DU8="-","【-】","【"&amp;SUBSTITUTE(TEXT(DU8,"#,##0.0"),"-","△")&amp;"】"))</f>
        <v>【199.3】</v>
      </c>
    </row>
    <row r="7" spans="1:125" s="66" customFormat="1">
      <c r="A7" s="49" t="s">
        <v>102</v>
      </c>
      <c r="B7" s="60">
        <f t="shared" ref="B7:X7" si="10">B8</f>
        <v>2018</v>
      </c>
      <c r="C7" s="60">
        <f t="shared" si="10"/>
        <v>341002</v>
      </c>
      <c r="D7" s="60">
        <f t="shared" si="10"/>
        <v>47</v>
      </c>
      <c r="E7" s="60">
        <f t="shared" si="10"/>
        <v>14</v>
      </c>
      <c r="F7" s="60">
        <f t="shared" si="10"/>
        <v>0</v>
      </c>
      <c r="G7" s="60">
        <f t="shared" si="10"/>
        <v>2</v>
      </c>
      <c r="H7" s="60" t="str">
        <f t="shared" si="10"/>
        <v>広島県　広島市</v>
      </c>
      <c r="I7" s="60" t="str">
        <f t="shared" si="10"/>
        <v>的場町駐車場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49</v>
      </c>
      <c r="S7" s="62" t="str">
        <f t="shared" si="10"/>
        <v>駅</v>
      </c>
      <c r="T7" s="62" t="str">
        <f t="shared" si="10"/>
        <v>無</v>
      </c>
      <c r="U7" s="63">
        <f t="shared" si="10"/>
        <v>431</v>
      </c>
      <c r="V7" s="63">
        <f t="shared" si="10"/>
        <v>25</v>
      </c>
      <c r="W7" s="63">
        <f t="shared" si="10"/>
        <v>300</v>
      </c>
      <c r="X7" s="62" t="str">
        <f t="shared" si="10"/>
        <v>利用料金制</v>
      </c>
      <c r="Y7" s="64">
        <f>Y8</f>
        <v>316.89999999999998</v>
      </c>
      <c r="Z7" s="64">
        <f t="shared" ref="Z7:AH7" si="11">Z8</f>
        <v>330.3</v>
      </c>
      <c r="AA7" s="64">
        <f t="shared" si="11"/>
        <v>353.9</v>
      </c>
      <c r="AB7" s="64">
        <f t="shared" si="11"/>
        <v>338.2</v>
      </c>
      <c r="AC7" s="64">
        <f t="shared" si="11"/>
        <v>279.7</v>
      </c>
      <c r="AD7" s="64">
        <f t="shared" si="11"/>
        <v>385.5</v>
      </c>
      <c r="AE7" s="64">
        <f t="shared" si="11"/>
        <v>419.4</v>
      </c>
      <c r="AF7" s="64">
        <f t="shared" si="11"/>
        <v>371</v>
      </c>
      <c r="AG7" s="64">
        <f t="shared" si="11"/>
        <v>509.2</v>
      </c>
      <c r="AH7" s="64">
        <f t="shared" si="11"/>
        <v>449.1</v>
      </c>
      <c r="AI7" s="61"/>
      <c r="AJ7" s="64">
        <f>AJ8</f>
        <v>0</v>
      </c>
      <c r="AK7" s="64">
        <f t="shared" ref="AK7:AS7" si="12">AK8</f>
        <v>0</v>
      </c>
      <c r="AL7" s="64">
        <f t="shared" si="12"/>
        <v>0</v>
      </c>
      <c r="AM7" s="64">
        <f t="shared" si="12"/>
        <v>0</v>
      </c>
      <c r="AN7" s="64">
        <f t="shared" si="12"/>
        <v>0</v>
      </c>
      <c r="AO7" s="64">
        <f t="shared" si="12"/>
        <v>3.5</v>
      </c>
      <c r="AP7" s="64">
        <f t="shared" si="12"/>
        <v>3.2</v>
      </c>
      <c r="AQ7" s="64">
        <f t="shared" si="12"/>
        <v>2.9</v>
      </c>
      <c r="AR7" s="64">
        <f t="shared" si="12"/>
        <v>6</v>
      </c>
      <c r="AS7" s="64">
        <f t="shared" si="12"/>
        <v>3.8</v>
      </c>
      <c r="AT7" s="61"/>
      <c r="AU7" s="65">
        <f>AU8</f>
        <v>0</v>
      </c>
      <c r="AV7" s="65">
        <f t="shared" ref="AV7:BD7" si="13">AV8</f>
        <v>0</v>
      </c>
      <c r="AW7" s="65">
        <f t="shared" si="13"/>
        <v>0</v>
      </c>
      <c r="AX7" s="65">
        <f t="shared" si="13"/>
        <v>0</v>
      </c>
      <c r="AY7" s="65">
        <f t="shared" si="13"/>
        <v>0</v>
      </c>
      <c r="AZ7" s="65">
        <f t="shared" si="13"/>
        <v>23</v>
      </c>
      <c r="BA7" s="65">
        <f t="shared" si="13"/>
        <v>22</v>
      </c>
      <c r="BB7" s="65">
        <f t="shared" si="13"/>
        <v>16</v>
      </c>
      <c r="BC7" s="65">
        <f t="shared" si="13"/>
        <v>21</v>
      </c>
      <c r="BD7" s="65">
        <f t="shared" si="13"/>
        <v>17</v>
      </c>
      <c r="BE7" s="63"/>
      <c r="BF7" s="64">
        <f>BF8</f>
        <v>68.3</v>
      </c>
      <c r="BG7" s="64">
        <f t="shared" ref="BG7:BO7" si="14">BG8</f>
        <v>69.7</v>
      </c>
      <c r="BH7" s="64">
        <f t="shared" si="14"/>
        <v>71.7</v>
      </c>
      <c r="BI7" s="64">
        <f t="shared" si="14"/>
        <v>70.400000000000006</v>
      </c>
      <c r="BJ7" s="64">
        <f t="shared" si="14"/>
        <v>64.2</v>
      </c>
      <c r="BK7" s="64">
        <f t="shared" si="14"/>
        <v>40.700000000000003</v>
      </c>
      <c r="BL7" s="64">
        <f t="shared" si="14"/>
        <v>38.200000000000003</v>
      </c>
      <c r="BM7" s="64">
        <f t="shared" si="14"/>
        <v>34.6</v>
      </c>
      <c r="BN7" s="64">
        <f t="shared" si="14"/>
        <v>37.6</v>
      </c>
      <c r="BO7" s="64">
        <f t="shared" si="14"/>
        <v>33.200000000000003</v>
      </c>
      <c r="BP7" s="61"/>
      <c r="BQ7" s="65">
        <f>BQ8</f>
        <v>10017</v>
      </c>
      <c r="BR7" s="65">
        <f t="shared" ref="BR7:BZ7" si="15">BR8</f>
        <v>8718</v>
      </c>
      <c r="BS7" s="65">
        <f t="shared" si="15"/>
        <v>10068</v>
      </c>
      <c r="BT7" s="65">
        <f t="shared" si="15"/>
        <v>9194</v>
      </c>
      <c r="BU7" s="65">
        <f t="shared" si="15"/>
        <v>7849</v>
      </c>
      <c r="BV7" s="65">
        <f t="shared" si="15"/>
        <v>7496</v>
      </c>
      <c r="BW7" s="65">
        <f t="shared" si="15"/>
        <v>6967</v>
      </c>
      <c r="BX7" s="65">
        <f t="shared" si="15"/>
        <v>7138</v>
      </c>
      <c r="BY7" s="65">
        <f t="shared" si="15"/>
        <v>8131</v>
      </c>
      <c r="BZ7" s="65">
        <f t="shared" si="15"/>
        <v>8024</v>
      </c>
      <c r="CA7" s="63"/>
      <c r="CB7" s="64" t="s">
        <v>103</v>
      </c>
      <c r="CC7" s="64" t="s">
        <v>103</v>
      </c>
      <c r="CD7" s="64" t="s">
        <v>103</v>
      </c>
      <c r="CE7" s="64" t="s">
        <v>103</v>
      </c>
      <c r="CF7" s="64" t="s">
        <v>103</v>
      </c>
      <c r="CG7" s="64" t="s">
        <v>103</v>
      </c>
      <c r="CH7" s="64" t="s">
        <v>103</v>
      </c>
      <c r="CI7" s="64" t="s">
        <v>103</v>
      </c>
      <c r="CJ7" s="64" t="s">
        <v>103</v>
      </c>
      <c r="CK7" s="64" t="s">
        <v>101</v>
      </c>
      <c r="CL7" s="61"/>
      <c r="CM7" s="63">
        <f>CM8</f>
        <v>0</v>
      </c>
      <c r="CN7" s="63">
        <f>CN8</f>
        <v>0</v>
      </c>
      <c r="CO7" s="64" t="s">
        <v>103</v>
      </c>
      <c r="CP7" s="64" t="s">
        <v>103</v>
      </c>
      <c r="CQ7" s="64" t="s">
        <v>103</v>
      </c>
      <c r="CR7" s="64" t="s">
        <v>103</v>
      </c>
      <c r="CS7" s="64" t="s">
        <v>103</v>
      </c>
      <c r="CT7" s="64" t="s">
        <v>103</v>
      </c>
      <c r="CU7" s="64" t="s">
        <v>103</v>
      </c>
      <c r="CV7" s="64" t="s">
        <v>103</v>
      </c>
      <c r="CW7" s="64" t="s">
        <v>103</v>
      </c>
      <c r="CX7" s="64" t="s">
        <v>101</v>
      </c>
      <c r="CY7" s="61"/>
      <c r="CZ7" s="64">
        <f>CZ8</f>
        <v>0</v>
      </c>
      <c r="DA7" s="64">
        <f t="shared" ref="DA7:DI7" si="16">DA8</f>
        <v>0</v>
      </c>
      <c r="DB7" s="64">
        <f t="shared" si="16"/>
        <v>0</v>
      </c>
      <c r="DC7" s="64">
        <f t="shared" si="16"/>
        <v>0</v>
      </c>
      <c r="DD7" s="64">
        <f t="shared" si="16"/>
        <v>0</v>
      </c>
      <c r="DE7" s="64">
        <f t="shared" si="16"/>
        <v>78.400000000000006</v>
      </c>
      <c r="DF7" s="64">
        <f t="shared" si="16"/>
        <v>70.5</v>
      </c>
      <c r="DG7" s="64">
        <f t="shared" si="16"/>
        <v>59.2</v>
      </c>
      <c r="DH7" s="64">
        <f t="shared" si="16"/>
        <v>62.4</v>
      </c>
      <c r="DI7" s="64">
        <f t="shared" si="16"/>
        <v>82.7</v>
      </c>
      <c r="DJ7" s="61"/>
      <c r="DK7" s="64">
        <f>DK8</f>
        <v>236</v>
      </c>
      <c r="DL7" s="64">
        <f t="shared" ref="DL7:DT7" si="17">DL8</f>
        <v>220</v>
      </c>
      <c r="DM7" s="64">
        <f t="shared" si="17"/>
        <v>236</v>
      </c>
      <c r="DN7" s="64">
        <f t="shared" si="17"/>
        <v>216</v>
      </c>
      <c r="DO7" s="64">
        <f t="shared" si="17"/>
        <v>204</v>
      </c>
      <c r="DP7" s="64">
        <f t="shared" si="17"/>
        <v>252.8</v>
      </c>
      <c r="DQ7" s="64">
        <f t="shared" si="17"/>
        <v>269</v>
      </c>
      <c r="DR7" s="64">
        <f t="shared" si="17"/>
        <v>276.60000000000002</v>
      </c>
      <c r="DS7" s="64">
        <f t="shared" si="17"/>
        <v>274.8</v>
      </c>
      <c r="DT7" s="64">
        <f t="shared" si="17"/>
        <v>277.2</v>
      </c>
      <c r="DU7" s="61"/>
    </row>
    <row r="8" spans="1:125" s="66" customFormat="1">
      <c r="A8" s="49"/>
      <c r="B8" s="67">
        <v>2018</v>
      </c>
      <c r="C8" s="67">
        <v>341002</v>
      </c>
      <c r="D8" s="67">
        <v>47</v>
      </c>
      <c r="E8" s="67">
        <v>14</v>
      </c>
      <c r="F8" s="67">
        <v>0</v>
      </c>
      <c r="G8" s="67">
        <v>2</v>
      </c>
      <c r="H8" s="67" t="s">
        <v>104</v>
      </c>
      <c r="I8" s="67" t="s">
        <v>105</v>
      </c>
      <c r="J8" s="67" t="s">
        <v>106</v>
      </c>
      <c r="K8" s="67" t="s">
        <v>107</v>
      </c>
      <c r="L8" s="67" t="s">
        <v>108</v>
      </c>
      <c r="M8" s="67" t="s">
        <v>109</v>
      </c>
      <c r="N8" s="67" t="s">
        <v>110</v>
      </c>
      <c r="O8" s="68" t="s">
        <v>111</v>
      </c>
      <c r="P8" s="69" t="s">
        <v>112</v>
      </c>
      <c r="Q8" s="69" t="s">
        <v>113</v>
      </c>
      <c r="R8" s="70">
        <v>49</v>
      </c>
      <c r="S8" s="69" t="s">
        <v>114</v>
      </c>
      <c r="T8" s="69" t="s">
        <v>115</v>
      </c>
      <c r="U8" s="70">
        <v>431</v>
      </c>
      <c r="V8" s="70">
        <v>25</v>
      </c>
      <c r="W8" s="70">
        <v>300</v>
      </c>
      <c r="X8" s="69" t="s">
        <v>116</v>
      </c>
      <c r="Y8" s="71">
        <v>316.89999999999998</v>
      </c>
      <c r="Z8" s="71">
        <v>330.3</v>
      </c>
      <c r="AA8" s="71">
        <v>353.9</v>
      </c>
      <c r="AB8" s="71">
        <v>338.2</v>
      </c>
      <c r="AC8" s="71">
        <v>279.7</v>
      </c>
      <c r="AD8" s="71">
        <v>385.5</v>
      </c>
      <c r="AE8" s="71">
        <v>419.4</v>
      </c>
      <c r="AF8" s="71">
        <v>371</v>
      </c>
      <c r="AG8" s="71">
        <v>509.2</v>
      </c>
      <c r="AH8" s="71">
        <v>449.1</v>
      </c>
      <c r="AI8" s="68">
        <v>297.10000000000002</v>
      </c>
      <c r="AJ8" s="71">
        <v>0</v>
      </c>
      <c r="AK8" s="71">
        <v>0</v>
      </c>
      <c r="AL8" s="71">
        <v>0</v>
      </c>
      <c r="AM8" s="71">
        <v>0</v>
      </c>
      <c r="AN8" s="71">
        <v>0</v>
      </c>
      <c r="AO8" s="71">
        <v>3.5</v>
      </c>
      <c r="AP8" s="71">
        <v>3.2</v>
      </c>
      <c r="AQ8" s="71">
        <v>2.9</v>
      </c>
      <c r="AR8" s="71">
        <v>6</v>
      </c>
      <c r="AS8" s="71">
        <v>3.8</v>
      </c>
      <c r="AT8" s="68">
        <v>5.3</v>
      </c>
      <c r="AU8" s="72">
        <v>0</v>
      </c>
      <c r="AV8" s="72">
        <v>0</v>
      </c>
      <c r="AW8" s="72">
        <v>0</v>
      </c>
      <c r="AX8" s="72">
        <v>0</v>
      </c>
      <c r="AY8" s="72">
        <v>0</v>
      </c>
      <c r="AZ8" s="72">
        <v>23</v>
      </c>
      <c r="BA8" s="72">
        <v>22</v>
      </c>
      <c r="BB8" s="72">
        <v>16</v>
      </c>
      <c r="BC8" s="72">
        <v>21</v>
      </c>
      <c r="BD8" s="72">
        <v>17</v>
      </c>
      <c r="BE8" s="72">
        <v>30</v>
      </c>
      <c r="BF8" s="71">
        <v>68.3</v>
      </c>
      <c r="BG8" s="71">
        <v>69.7</v>
      </c>
      <c r="BH8" s="71">
        <v>71.7</v>
      </c>
      <c r="BI8" s="71">
        <v>70.400000000000006</v>
      </c>
      <c r="BJ8" s="71">
        <v>64.2</v>
      </c>
      <c r="BK8" s="71">
        <v>40.700000000000003</v>
      </c>
      <c r="BL8" s="71">
        <v>38.200000000000003</v>
      </c>
      <c r="BM8" s="71">
        <v>34.6</v>
      </c>
      <c r="BN8" s="71">
        <v>37.6</v>
      </c>
      <c r="BO8" s="71">
        <v>33.200000000000003</v>
      </c>
      <c r="BP8" s="68">
        <v>26.3</v>
      </c>
      <c r="BQ8" s="72">
        <v>10017</v>
      </c>
      <c r="BR8" s="72">
        <v>8718</v>
      </c>
      <c r="BS8" s="72">
        <v>10068</v>
      </c>
      <c r="BT8" s="73">
        <v>9194</v>
      </c>
      <c r="BU8" s="73">
        <v>7849</v>
      </c>
      <c r="BV8" s="72">
        <v>7496</v>
      </c>
      <c r="BW8" s="72">
        <v>6967</v>
      </c>
      <c r="BX8" s="72">
        <v>7138</v>
      </c>
      <c r="BY8" s="72">
        <v>8131</v>
      </c>
      <c r="BZ8" s="72">
        <v>8024</v>
      </c>
      <c r="CA8" s="70">
        <v>16102</v>
      </c>
      <c r="CB8" s="71" t="s">
        <v>108</v>
      </c>
      <c r="CC8" s="71" t="s">
        <v>108</v>
      </c>
      <c r="CD8" s="71" t="s">
        <v>108</v>
      </c>
      <c r="CE8" s="71" t="s">
        <v>108</v>
      </c>
      <c r="CF8" s="71" t="s">
        <v>108</v>
      </c>
      <c r="CG8" s="71" t="s">
        <v>108</v>
      </c>
      <c r="CH8" s="71" t="s">
        <v>108</v>
      </c>
      <c r="CI8" s="71" t="s">
        <v>108</v>
      </c>
      <c r="CJ8" s="71" t="s">
        <v>108</v>
      </c>
      <c r="CK8" s="71" t="s">
        <v>108</v>
      </c>
      <c r="CL8" s="68" t="s">
        <v>108</v>
      </c>
      <c r="CM8" s="70">
        <v>0</v>
      </c>
      <c r="CN8" s="70">
        <v>0</v>
      </c>
      <c r="CO8" s="71" t="s">
        <v>108</v>
      </c>
      <c r="CP8" s="71" t="s">
        <v>108</v>
      </c>
      <c r="CQ8" s="71" t="s">
        <v>108</v>
      </c>
      <c r="CR8" s="71" t="s">
        <v>108</v>
      </c>
      <c r="CS8" s="71" t="s">
        <v>108</v>
      </c>
      <c r="CT8" s="71" t="s">
        <v>108</v>
      </c>
      <c r="CU8" s="71" t="s">
        <v>108</v>
      </c>
      <c r="CV8" s="71" t="s">
        <v>108</v>
      </c>
      <c r="CW8" s="71" t="s">
        <v>108</v>
      </c>
      <c r="CX8" s="71" t="s">
        <v>108</v>
      </c>
      <c r="CY8" s="68" t="s">
        <v>108</v>
      </c>
      <c r="CZ8" s="71">
        <v>0</v>
      </c>
      <c r="DA8" s="71">
        <v>0</v>
      </c>
      <c r="DB8" s="71">
        <v>0</v>
      </c>
      <c r="DC8" s="71">
        <v>0</v>
      </c>
      <c r="DD8" s="71">
        <v>0</v>
      </c>
      <c r="DE8" s="71">
        <v>78.400000000000006</v>
      </c>
      <c r="DF8" s="71">
        <v>70.5</v>
      </c>
      <c r="DG8" s="71">
        <v>59.2</v>
      </c>
      <c r="DH8" s="71">
        <v>62.4</v>
      </c>
      <c r="DI8" s="71">
        <v>82.7</v>
      </c>
      <c r="DJ8" s="68">
        <v>103.6</v>
      </c>
      <c r="DK8" s="71">
        <v>236</v>
      </c>
      <c r="DL8" s="71">
        <v>220</v>
      </c>
      <c r="DM8" s="71">
        <v>236</v>
      </c>
      <c r="DN8" s="71">
        <v>216</v>
      </c>
      <c r="DO8" s="71">
        <v>204</v>
      </c>
      <c r="DP8" s="71">
        <v>252.8</v>
      </c>
      <c r="DQ8" s="71">
        <v>269</v>
      </c>
      <c r="DR8" s="71">
        <v>276.60000000000002</v>
      </c>
      <c r="DS8" s="71">
        <v>274.8</v>
      </c>
      <c r="DT8" s="71">
        <v>277.2</v>
      </c>
      <c r="DU8" s="68">
        <v>199.3</v>
      </c>
    </row>
    <row r="9" spans="1:12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c r="A10" s="78"/>
      <c r="B10" s="78" t="s">
        <v>117</v>
      </c>
      <c r="C10" s="78" t="s">
        <v>118</v>
      </c>
      <c r="D10" s="78" t="s">
        <v>119</v>
      </c>
      <c r="E10" s="78" t="s">
        <v>120</v>
      </c>
      <c r="F10" s="78" t="s">
        <v>121</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脇田 知茂</cp:lastModifiedBy>
  <cp:lastPrinted>2020-01-29T06:00:07Z</cp:lastPrinted>
  <dcterms:created xsi:type="dcterms:W3CDTF">2019-12-05T07:27:00Z</dcterms:created>
  <dcterms:modified xsi:type="dcterms:W3CDTF">2020-01-29T06:00:55Z</dcterms:modified>
</cp:coreProperties>
</file>