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+LNkqM60c/9o0hqL0HdgT0qn5vgDYw1ANxmqs+lYg9RDomK2eRyLNW7Nt3fW7e9kgkxqJ+FFcjHZ4Z9JOgLePg==" workbookSaltValue="o5o2zKc6q8ku9A04IYx1i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BZ51" i="4"/>
  <c r="BZ30" i="4"/>
  <c r="LT76" i="4"/>
  <c r="GQ51" i="4"/>
  <c r="LH30" i="4"/>
  <c r="GQ30" i="4"/>
  <c r="IE76" i="4"/>
  <c r="BG30" i="4"/>
  <c r="LE76" i="4"/>
  <c r="KO30" i="4"/>
  <c r="HP76" i="4"/>
  <c r="AV76" i="4"/>
  <c r="KO51" i="4"/>
  <c r="BG51" i="4"/>
  <c r="FX51" i="4"/>
  <c r="FX30" i="4"/>
  <c r="KP76" i="4"/>
  <c r="HA76" i="4"/>
  <c r="AN51" i="4"/>
  <c r="FE30" i="4"/>
  <c r="JV30" i="4"/>
  <c r="AN30" i="4"/>
  <c r="AG76" i="4"/>
  <c r="JV51" i="4"/>
  <c r="FE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<sst xmlns="http://schemas.openxmlformats.org/spreadsheetml/2006/main" count="278" uniqueCount="137">
  <si>
    <t>経営比較分析表（平成30年度決算）</t>
    <rPh sb="8" eb="10">
      <t>ヘイセイ</t>
    </rPh>
    <rPh sb="12" eb="14">
      <t>ネンド</t>
    </rPh>
    <rPh sb="14" eb="16">
      <t>ケッサン</t>
    </rPh>
    <phoneticPr fontId="6"/>
  </si>
  <si>
    <t>業務名</t>
    <rPh sb="2" eb="3">
      <t>メイ</t>
    </rPh>
    <phoneticPr fontId="6"/>
  </si>
  <si>
    <t>業種名</t>
    <phoneticPr fontId="6"/>
  </si>
  <si>
    <t>事業名</t>
    <rPh sb="0" eb="2">
      <t>ジギョウ</t>
    </rPh>
    <rPh sb="2" eb="3">
      <t>メイ</t>
    </rPh>
    <phoneticPr fontId="6"/>
  </si>
  <si>
    <t>類似施設区分</t>
    <rPh sb="0" eb="2">
      <t>ルイジ</t>
    </rPh>
    <rPh sb="2" eb="4">
      <t>シセツ</t>
    </rPh>
    <rPh sb="4" eb="6">
      <t>クブン</t>
    </rPh>
    <phoneticPr fontId="6"/>
  </si>
  <si>
    <t>管理者の情報</t>
    <rPh sb="0" eb="3">
      <t>カンリシャ</t>
    </rPh>
    <rPh sb="4" eb="6">
      <t>ジョウホウ</t>
    </rPh>
    <phoneticPr fontId="6"/>
  </si>
  <si>
    <t>立地</t>
    <rPh sb="0" eb="2">
      <t>リッチ</t>
    </rPh>
    <phoneticPr fontId="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</si>
  <si>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6"/>
  </si>
  <si>
    <t>駐車場使用面積(㎡)</t>
    <phoneticPr fontId="6"/>
  </si>
  <si>
    <t>グラフ凡例</t>
    <rPh sb="3" eb="5">
      <t>ハンレイ</t>
    </rPh>
    <phoneticPr fontId="6"/>
  </si>
  <si>
    <t>■</t>
    <phoneticPr fontId="6"/>
  </si>
  <si>
    <t>当該施設値（当該値）</t>
    <rPh sb="2" eb="4">
      <t>シセツ</t>
    </rPh>
    <phoneticPr fontId="6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</si>
  <si>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</si>
  <si>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種類</t>
    <rPh sb="0" eb="2">
      <t>シュルイ</t>
    </rPh>
    <phoneticPr fontId="6"/>
  </si>
  <si>
    <t>構造</t>
    <rPh sb="0" eb="2">
      <t>コウゾウ</t>
    </rPh>
    <phoneticPr fontId="6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</si>
  <si>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6"/>
  </si>
  <si>
    <t>収容台数(台)</t>
    <phoneticPr fontId="6"/>
  </si>
  <si>
    <t>一時間当たりの基本料金(円)</t>
    <phoneticPr fontId="6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</si>
  <si>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6"/>
  </si>
  <si>
    <t>－</t>
    <phoneticPr fontId="6"/>
  </si>
  <si>
    <t>類似施設平均値（平均値）</t>
  </si>
  <si>
    <t>【】</t>
    <phoneticPr fontId="6"/>
  </si>
  <si>
    <t>平成30年度全国平均</t>
    <phoneticPr fontId="6"/>
  </si>
  <si>
    <t>分析欄</t>
    <rPh sb="0" eb="2">
      <t>ブンセキ</t>
    </rPh>
    <rPh sb="2" eb="3">
      <t>ラン</t>
    </rPh>
    <phoneticPr fontId="6"/>
  </si>
  <si>
    <t>1.収益等の状況</t>
    <phoneticPr fontId="6"/>
  </si>
  <si>
    <t>3.利用の状況</t>
    <phoneticPr fontId="6"/>
  </si>
  <si>
    <t>1. 収益等の状況について</t>
    <rPh sb="3" eb="5">
      <t>シュウエキ</t>
    </rPh>
    <rPh sb="5" eb="6">
      <t>トウ</t>
    </rPh>
    <rPh sb="7" eb="9">
      <t>ジョウキョウ</t>
    </rPh>
    <phoneticPr fontId="6"/>
  </si>
  <si>
    <t>当該値</t>
    <rPh sb="0" eb="2">
      <t>トウガイ</t>
    </rPh>
    <rPh sb="2" eb="3">
      <t>チ</t>
    </rPh>
    <phoneticPr fontId="6"/>
  </si>
  <si>
    <t>2. 資産等の状況について</t>
    <phoneticPr fontId="6"/>
  </si>
  <si>
    <t>平均値</t>
    <rPh sb="0" eb="2">
      <t>ヘイキン</t>
    </rPh>
    <rPh sb="2" eb="3">
      <t>チ</t>
    </rPh>
    <phoneticPr fontId="6"/>
  </si>
  <si>
    <t>3. 利用の状況について</t>
    <phoneticPr fontId="6"/>
  </si>
  <si>
    <t>2.資産等の状況</t>
    <phoneticPr fontId="6"/>
  </si>
  <si>
    <t>⑦敷地の地価(千円)</t>
    <phoneticPr fontId="6"/>
  </si>
  <si>
    <t>全体総括</t>
    <rPh sb="0" eb="2">
      <t>ゼンタイ</t>
    </rPh>
    <rPh sb="2" eb="4">
      <t>ソウカツ</t>
    </rPh>
    <phoneticPr fontId="6"/>
  </si>
  <si>
    <t>⑧設備投資見込額(千円)</t>
    <phoneticPr fontId="6"/>
  </si>
  <si>
    <t>全国平均</t>
    <rPh sb="0" eb="2">
      <t>ゼンコク</t>
    </rPh>
    <rPh sb="2" eb="4">
      <t>ヘイキン</t>
    </rPh>
    <phoneticPr fontId="6"/>
  </si>
  <si>
    <t>①</t>
    <phoneticPr fontId="6"/>
  </si>
  <si>
    <t>②</t>
    <phoneticPr fontId="6"/>
  </si>
  <si>
    <t>③</t>
  </si>
  <si>
    <t>⑪</t>
    <phoneticPr fontId="6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</si>
  <si>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</si>
  <si>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</si>
  <si>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</si>
  <si>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</si>
  <si>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</si>
  <si>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</si>
  <si>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</si>
  <si>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</si>
  <si>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6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</si>
  <si>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6"/>
  </si>
  <si>
    <t>項番</t>
    <rPh sb="0" eb="2">
      <t>コウバン</t>
    </rPh>
    <phoneticPr fontId="6"/>
  </si>
  <si>
    <t>大項目</t>
    <rPh sb="0" eb="3">
      <t>ダイコウモク</t>
    </rPh>
    <phoneticPr fontId="6"/>
  </si>
  <si>
    <t>年度</t>
    <rPh sb="0" eb="2">
      <t>ネンド</t>
    </rPh>
    <phoneticPr fontId="6"/>
  </si>
  <si>
    <t>団体CD</t>
    <rPh sb="0" eb="2">
      <t>ダンタイ</t>
    </rPh>
    <phoneticPr fontId="6"/>
  </si>
  <si>
    <t>業務CD</t>
    <rPh sb="0" eb="2">
      <t>ギョウム</t>
    </rPh>
    <phoneticPr fontId="6"/>
  </si>
  <si>
    <t>業種CD</t>
    <rPh sb="0" eb="2">
      <t>ギョウシュ</t>
    </rPh>
    <phoneticPr fontId="6"/>
  </si>
  <si>
    <t>事業CD</t>
    <rPh sb="0" eb="2">
      <t>ジギョウ</t>
    </rPh>
    <phoneticPr fontId="6"/>
  </si>
  <si>
    <t>施設CD</t>
    <rPh sb="0" eb="2">
      <t>シセツ</t>
    </rPh>
    <phoneticPr fontId="6"/>
  </si>
  <si>
    <t>基本情報</t>
    <rPh sb="0" eb="2">
      <t>キホン</t>
    </rPh>
    <rPh sb="2" eb="4">
      <t>ジョウホウ</t>
    </rPh>
    <phoneticPr fontId="6"/>
  </si>
  <si>
    <t>1. 収益等の状況</t>
    <rPh sb="3" eb="5">
      <t>シュウエキ</t>
    </rPh>
    <rPh sb="5" eb="6">
      <t>トウ</t>
    </rPh>
    <rPh sb="7" eb="9">
      <t>ジョウキョウ</t>
    </rPh>
    <phoneticPr fontId="6"/>
  </si>
  <si>
    <t>2. 資産等の状況</t>
    <phoneticPr fontId="6"/>
  </si>
  <si>
    <t>3.利用の状況</t>
    <phoneticPr fontId="6"/>
  </si>
  <si>
    <t>中項目</t>
    <rPh sb="0" eb="1">
      <t>チュウ</t>
    </rPh>
    <rPh sb="1" eb="3">
      <t>コウモク</t>
    </rPh>
    <phoneticPr fontId="6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</si>
  <si>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6"/>
  </si>
  <si>
    <t>②他会計補助金比率(％)</t>
    <phoneticPr fontId="6"/>
  </si>
  <si>
    <t>③駐車台数一台当たりの他会計補助金額(円)</t>
    <phoneticPr fontId="6"/>
  </si>
  <si>
    <t>④売上高ＧＯＰ比率(％)</t>
    <phoneticPr fontId="6"/>
  </si>
  <si>
    <t>⑤ＥＢＩＴＤＡ(千円)</t>
    <phoneticPr fontId="6"/>
  </si>
  <si>
    <t>⑥有形固定資産減価償却率(％)</t>
    <phoneticPr fontId="6"/>
  </si>
  <si>
    <t>⑦敷地の
地価(千円)</t>
    <phoneticPr fontId="6"/>
  </si>
  <si>
    <t>⑧設備投資
見込額(千円)</t>
    <phoneticPr fontId="6"/>
  </si>
  <si>
    <t>⑨累積欠損金比率(％)</t>
    <phoneticPr fontId="6"/>
  </si>
  <si>
    <t>⑩企業債残高対料金収入比率(％)</t>
    <phoneticPr fontId="6"/>
  </si>
  <si>
    <t>⑪稼働率(％)</t>
    <phoneticPr fontId="6"/>
  </si>
  <si>
    <t>小項目</t>
    <rPh sb="0" eb="3">
      <t>ショウコウモク</t>
    </rPh>
    <phoneticPr fontId="6"/>
  </si>
  <si>
    <t>団体名</t>
    <rPh sb="0" eb="3">
      <t>ダンタイメイ</t>
    </rPh>
    <phoneticPr fontId="6"/>
  </si>
  <si>
    <t>施設名称</t>
    <rPh sb="0" eb="2">
      <t>シセツ</t>
    </rPh>
    <rPh sb="2" eb="4">
      <t>メイショウ</t>
    </rPh>
    <phoneticPr fontId="6"/>
  </si>
  <si>
    <t>業務名称</t>
    <rPh sb="0" eb="4">
      <t>ギョウムメイショウ</t>
    </rPh>
    <phoneticPr fontId="6"/>
  </si>
  <si>
    <t>業種名称</t>
    <rPh sb="0" eb="2">
      <t>ギョウシュ</t>
    </rPh>
    <rPh sb="2" eb="4">
      <t>メイショウ</t>
    </rPh>
    <phoneticPr fontId="6"/>
  </si>
  <si>
    <t>事業名称</t>
    <rPh sb="0" eb="2">
      <t>ジギョウ</t>
    </rPh>
    <rPh sb="2" eb="4">
      <t>メイショウ</t>
    </rPh>
    <phoneticPr fontId="6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</si>
  <si>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</si>
  <si>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</si>
  <si>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6"/>
  </si>
  <si>
    <t>立地</t>
    <rPh sb="0" eb="2">
      <t>リッチ</t>
    </rPh>
    <phoneticPr fontId="1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</si>
  <si>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5"/>
  </si>
  <si>
    <t>駐車場使用面積</t>
    <rPh sb="0" eb="3">
      <t>チュウシャジョウ</t>
    </rPh>
    <rPh sb="3" eb="5">
      <t>シヨウ</t>
    </rPh>
    <rPh sb="5" eb="7">
      <t>メンセキ</t>
    </rPh>
    <phoneticPr fontId="15"/>
  </si>
  <si>
    <t>収容台数（台）</t>
  </si>
  <si>
    <t>一時間当たりの基本料金（円）</t>
    <phoneticPr fontId="6"/>
  </si>
  <si>
    <t>指定管理者制度の導入</t>
    <phoneticPr fontId="6"/>
  </si>
  <si>
    <t>当該値(N-4)</t>
    <phoneticPr fontId="6"/>
  </si>
  <si>
    <t>当該値(N-3)</t>
    <phoneticPr fontId="6"/>
  </si>
  <si>
    <t>当該値(N-2)</t>
    <phoneticPr fontId="6"/>
  </si>
  <si>
    <t>当該値(N-1)</t>
    <phoneticPr fontId="6"/>
  </si>
  <si>
    <t>当該値(N)</t>
    <phoneticPr fontId="6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</si>
  <si>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</si>
  <si>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</si>
  <si>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</si>
  <si>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</si>
  <si>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</si>
  <si>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</si>
  <si>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6"/>
  </si>
  <si>
    <t>当該値(N-1)</t>
    <phoneticPr fontId="6"/>
  </si>
  <si>
    <t>当該値(N-4)</t>
    <phoneticPr fontId="6"/>
  </si>
  <si>
    <t>当該値(N-2)</t>
    <phoneticPr fontId="6"/>
  </si>
  <si>
    <t>当該値(N)</t>
    <phoneticPr fontId="6"/>
  </si>
  <si>
    <t>当該値(N-4)</t>
    <phoneticPr fontId="6"/>
  </si>
  <si>
    <t>当該値(N-1)</t>
    <phoneticPr fontId="6"/>
  </si>
  <si>
    <t>当該値(N-1)</t>
    <phoneticPr fontId="6"/>
  </si>
  <si>
    <t>当該値(N-3)</t>
    <phoneticPr fontId="6"/>
  </si>
  <si>
    <t>グラフ参照用</t>
    <rPh sb="3" eb="6">
      <t>サンショウヨウ</t>
    </rPh>
    <phoneticPr fontId="6"/>
  </si>
  <si>
    <t xml:space="preserve"> </t>
    <phoneticPr fontId="6"/>
  </si>
  <si>
    <t xml:space="preserve"> </t>
    <phoneticPr fontId="6"/>
  </si>
  <si>
    <t>表参照用</t>
    <rPh sb="0" eb="1">
      <t>ヒョウ</t>
    </rPh>
    <rPh sb="1" eb="4">
      <t>サンショウヨウ</t>
    </rPh>
    <phoneticPr fontId="6"/>
  </si>
  <si>
    <t xml:space="preserve"> </t>
  </si>
  <si>
    <t xml:space="preserve"> </t>
    <phoneticPr fontId="6"/>
  </si>
  <si>
    <t>広島県　広島市</t>
  </si>
  <si>
    <t>中央駐車場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</si>
  <si>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</si>
  <si>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</si>
  <si>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</si>
  <si>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</si>
  <si>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</si>
  <si>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</si>
  <si>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</si>
  <si>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</si>
  <si>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</si>
  <si>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</si>
  <si>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</si>
  <si>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6"/>
  </si>
  <si>
    <t>Ｎ－３年度</t>
    <rPh sb="3" eb="5">
      <t>ネンド</t>
    </rPh>
    <phoneticPr fontId="6"/>
  </si>
  <si>
    <t>Ｎ－２年度</t>
    <rPh sb="3" eb="5">
      <t>ネンド</t>
    </rPh>
    <phoneticPr fontId="6"/>
  </si>
  <si>
    <t>Ｎ－１年度</t>
    <rPh sb="3" eb="5">
      <t>ネンド</t>
    </rPh>
    <phoneticPr fontId="6"/>
  </si>
  <si>
    <t>Ｎ年度</t>
    <rPh sb="1" eb="3">
      <t>ネンド</t>
    </rPh>
    <phoneticPr fontId="6"/>
  </si>
  <si>
    <t>⑦敷地の地価
　国の土地を借り上げています。
⑧設備投資見込額
　今後、老朽化した機器の改修工事のため設備投資を行う見込みです。
⑩企業債残高対料金収入比率
　平成３０年度は改修工事により起債した公債費が生じているものの、類似施設平均値を大幅に下回っています。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rPh sb="80" eb="82">
      <t>ヘイセイ</t>
    </rPh>
    <rPh sb="84" eb="86">
      <t>ネンド</t>
    </rPh>
    <rPh sb="87" eb="89">
      <t>カイシュウ</t>
    </rPh>
    <rPh sb="89" eb="91">
      <t>コウジ</t>
    </rPh>
    <rPh sb="94" eb="96">
      <t>キサイ</t>
    </rPh>
    <rPh sb="98" eb="101">
      <t>コウサイヒ</t>
    </rPh>
    <rPh sb="122" eb="123">
      <t>シタ</t>
    </rPh>
    <phoneticPr fontId="16"/>
  </si>
  <si>
    <t>①収益的収支比率
　駐車場取得時に起債した公債費の償還が終了し、類似施設平均値を大幅に上回っています。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チュウシャ</t>
    </rPh>
    <rPh sb="12" eb="13">
      <t>ジョウ</t>
    </rPh>
    <rPh sb="13" eb="15">
      <t>シュトク</t>
    </rPh>
    <rPh sb="15" eb="16">
      <t>ジ</t>
    </rPh>
    <rPh sb="17" eb="19">
      <t>キサイ</t>
    </rPh>
    <rPh sb="21" eb="24">
      <t>コウサイヒ</t>
    </rPh>
    <rPh sb="25" eb="27">
      <t>ショウカン</t>
    </rPh>
    <rPh sb="28" eb="30">
      <t>シュウリョウ</t>
    </rPh>
    <rPh sb="32" eb="34">
      <t>ルイジ</t>
    </rPh>
    <rPh sb="34" eb="36">
      <t>シセツ</t>
    </rPh>
    <rPh sb="36" eb="39">
      <t>ヘイキンチ</t>
    </rPh>
    <rPh sb="40" eb="42">
      <t>オオハバ</t>
    </rPh>
    <rPh sb="43" eb="45">
      <t>ウワマワ</t>
    </rPh>
    <rPh sb="53" eb="54">
      <t>タ</t>
    </rPh>
    <rPh sb="54" eb="56">
      <t>カイケイ</t>
    </rPh>
    <rPh sb="56" eb="59">
      <t>ホジョキン</t>
    </rPh>
    <rPh sb="59" eb="61">
      <t>ヒリツ</t>
    </rPh>
    <rPh sb="63" eb="64">
      <t>ホカ</t>
    </rPh>
    <rPh sb="64" eb="66">
      <t>カイケイ</t>
    </rPh>
    <rPh sb="69" eb="72">
      <t>ホジョキン</t>
    </rPh>
    <rPh sb="81" eb="83">
      <t>チュウシャ</t>
    </rPh>
    <rPh sb="83" eb="85">
      <t>ダイスウ</t>
    </rPh>
    <rPh sb="85" eb="87">
      <t>イチダイ</t>
    </rPh>
    <rPh sb="87" eb="88">
      <t>ア</t>
    </rPh>
    <rPh sb="91" eb="92">
      <t>ホカ</t>
    </rPh>
    <rPh sb="92" eb="94">
      <t>カイケイ</t>
    </rPh>
    <rPh sb="94" eb="97">
      <t>ホジョキン</t>
    </rPh>
    <rPh sb="97" eb="98">
      <t>ガク</t>
    </rPh>
    <rPh sb="100" eb="101">
      <t>ホカ</t>
    </rPh>
    <rPh sb="101" eb="103">
      <t>カイケイ</t>
    </rPh>
    <rPh sb="106" eb="109">
      <t>ホジョキン</t>
    </rPh>
    <rPh sb="118" eb="120">
      <t>ウリアゲ</t>
    </rPh>
    <rPh sb="120" eb="121">
      <t>タカ</t>
    </rPh>
    <rPh sb="124" eb="126">
      <t>ヒリツ</t>
    </rPh>
    <rPh sb="128" eb="130">
      <t>ルイジ</t>
    </rPh>
    <rPh sb="130" eb="132">
      <t>シセツ</t>
    </rPh>
    <rPh sb="132" eb="135">
      <t>ヘイキンチ</t>
    </rPh>
    <rPh sb="136" eb="138">
      <t>オオハバ</t>
    </rPh>
    <rPh sb="146" eb="147">
      <t>タカ</t>
    </rPh>
    <rPh sb="148" eb="150">
      <t>エイギョウ</t>
    </rPh>
    <rPh sb="150" eb="153">
      <t>ソウリエキ</t>
    </rPh>
    <rPh sb="154" eb="156">
      <t>カクホ</t>
    </rPh>
    <rPh sb="172" eb="174">
      <t>ルイジ</t>
    </rPh>
    <rPh sb="174" eb="176">
      <t>シセツ</t>
    </rPh>
    <rPh sb="176" eb="179">
      <t>ヘイキンチ</t>
    </rPh>
    <rPh sb="180" eb="182">
      <t>オオハバ</t>
    </rPh>
    <rPh sb="183" eb="185">
      <t>ウワマワ</t>
    </rPh>
    <rPh sb="190" eb="192">
      <t>アンテイ</t>
    </rPh>
    <rPh sb="194" eb="197">
      <t>シュウエキセイ</t>
    </rPh>
    <rPh sb="198" eb="200">
      <t>カクホ</t>
    </rPh>
    <phoneticPr fontId="16"/>
  </si>
  <si>
    <t>⑪稼働率
　類似施設平均値を上回っています。今後も同程度の稼働率が見込まれます。</t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6"/>
  </si>
  <si>
    <t>　営業総利益、稼働率共に安定した駐車場です。引き続き、利用者の声を反映させながら運営を推進していきます。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3">
      <t>ヒ</t>
    </rPh>
    <rPh sb="24" eb="25">
      <t>ツヅ</t>
    </rPh>
    <rPh sb="27" eb="30">
      <t>リヨウシャ</t>
    </rPh>
    <rPh sb="31" eb="32">
      <t>コエ</t>
    </rPh>
    <rPh sb="33" eb="35">
      <t>ハンエイ</t>
    </rPh>
    <rPh sb="40" eb="42">
      <t>ウンエイ</t>
    </rPh>
    <rPh sb="43" eb="45">
      <t>スイシン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</si>
</sst>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20" fontId="7" fillId="0" borderId="0" xfId="0" applyNumberFormat="1" applyFo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8" fontId="13" fillId="0" borderId="0" xfId="0" applyNumberFormat="1" applyFont="1" applyBorder="1" applyAlignment="1">
      <alignment vertical="center" shrinkToFit="1"/>
    </xf>
    <xf numFmtId="178" fontId="13" fillId="0" borderId="10" xfId="0" applyNumberFormat="1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177" fontId="13" fillId="0" borderId="0" xfId="0" applyNumberFormat="1" applyFont="1" applyBorder="1" applyAlignment="1">
      <alignment vertical="center" shrinkToFit="1"/>
    </xf>
    <xf numFmtId="176" fontId="13" fillId="0" borderId="0" xfId="0" applyNumberFormat="1" applyFont="1" applyBorder="1" applyAlignment="1">
      <alignment vertical="center" shrinkToFit="1"/>
    </xf>
    <xf numFmtId="176" fontId="13" fillId="0" borderId="10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7" fillId="0" borderId="17" xfId="0" applyFont="1" applyBorder="1">
      <alignment vertical="center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NumberFormat="1" applyFont="1" applyBorder="1" applyAlignment="1" applyProtection="1">
      <alignment horizontal="left" vertical="center" shrinkToFit="1"/>
      <protection hidden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7" fillId="0" borderId="5" xfId="0" applyNumberFormat="1" applyFont="1" applyBorder="1" applyAlignment="1" applyProtection="1">
      <alignment horizontal="center" vertical="center" shrinkToFit="1"/>
      <protection hidden="1"/>
    </xf>
    <xf numFmtId="176" fontId="7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NumberFormat="1" applyFont="1" applyBorder="1" applyAlignment="1" applyProtection="1">
      <alignment horizontal="center" vertical="center" shrinkToFit="1"/>
      <protection hidden="1"/>
    </xf>
    <xf numFmtId="0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 shrinkToFit="1"/>
      <protection hidden="1"/>
    </xf>
    <xf numFmtId="177" fontId="7" fillId="0" borderId="3" xfId="0" applyNumberFormat="1" applyFont="1" applyBorder="1" applyAlignment="1" applyProtection="1">
      <alignment horizontal="center" vertical="center" shrinkToFit="1"/>
      <protection hidden="1"/>
    </xf>
    <xf numFmtId="177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shrinkToFit="1"/>
      <protection hidden="1"/>
    </xf>
    <xf numFmtId="0" fontId="5" fillId="0" borderId="7" xfId="0" applyFont="1" applyBorder="1" applyAlignment="1" applyProtection="1">
      <alignment horizontal="left" vertical="top" shrinkToFit="1"/>
      <protection hidden="1"/>
    </xf>
    <xf numFmtId="0" fontId="5" fillId="0" borderId="8" xfId="0" applyFont="1" applyBorder="1" applyAlignment="1" applyProtection="1">
      <alignment horizontal="left" vertical="top" shrinkToFit="1"/>
      <protection hidden="1"/>
    </xf>
    <xf numFmtId="178" fontId="13" fillId="0" borderId="13" xfId="0" applyNumberFormat="1" applyFont="1" applyBorder="1" applyAlignment="1" applyProtection="1">
      <alignment horizontal="center" vertical="center" shrinkToFit="1"/>
      <protection hidden="1"/>
    </xf>
    <xf numFmtId="0" fontId="7" fillId="0" borderId="9" xfId="3" applyFont="1" applyBorder="1" applyAlignment="1" applyProtection="1">
      <alignment horizontal="left" vertical="top" wrapText="1"/>
      <protection locked="0"/>
    </xf>
    <xf numFmtId="0" fontId="7" fillId="0" borderId="0" xfId="3" applyFont="1" applyBorder="1" applyAlignment="1" applyProtection="1">
      <alignment horizontal="left" vertical="top" wrapText="1"/>
      <protection locked="0"/>
    </xf>
    <xf numFmtId="0" fontId="7" fillId="0" borderId="10" xfId="3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179" fontId="13" fillId="0" borderId="13" xfId="0" applyNumberFormat="1" applyFont="1" applyBorder="1" applyAlignment="1" applyProtection="1">
      <alignment horizontal="center" vertical="center" shrinkToFit="1"/>
      <protection hidden="1"/>
    </xf>
    <xf numFmtId="179" fontId="13" fillId="0" borderId="14" xfId="0" applyNumberFormat="1" applyFont="1" applyBorder="1" applyAlignment="1" applyProtection="1">
      <alignment horizontal="center" vertical="center" shrinkToFit="1"/>
      <protection hidden="1"/>
    </xf>
    <xf numFmtId="179" fontId="13" fillId="0" borderId="15" xfId="0" applyNumberFormat="1" applyFont="1" applyBorder="1" applyAlignment="1" applyProtection="1">
      <alignment horizontal="center" vertical="center" shrinkToFit="1"/>
      <protection hidden="1"/>
    </xf>
    <xf numFmtId="179" fontId="13" fillId="0" borderId="16" xfId="0" applyNumberFormat="1" applyFont="1" applyBorder="1" applyAlignment="1" applyProtection="1">
      <alignment horizontal="center" vertical="center" shrinkToFit="1"/>
      <protection hidden="1"/>
    </xf>
    <xf numFmtId="0" fontId="7" fillId="0" borderId="11" xfId="3" applyFont="1" applyBorder="1" applyAlignment="1" applyProtection="1">
      <alignment horizontal="left" vertical="top" wrapText="1"/>
      <protection locked="0"/>
    </xf>
    <xf numFmtId="0" fontId="7" fillId="0" borderId="1" xfId="3" applyFont="1" applyBorder="1" applyAlignment="1" applyProtection="1">
      <alignment horizontal="left" vertical="top" wrapText="1"/>
      <protection locked="0"/>
    </xf>
    <xf numFmtId="0" fontId="7" fillId="0" borderId="12" xfId="3" applyFont="1" applyBorder="1" applyAlignment="1" applyProtection="1">
      <alignment horizontal="left" vertical="top" wrapText="1"/>
      <protection locked="0"/>
    </xf>
    <xf numFmtId="180" fontId="13" fillId="0" borderId="13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>
      <alignment horizontal="center" vertical="center" shrinkToFit="1"/>
    </xf>
    <xf numFmtId="176" fontId="10" fillId="0" borderId="6" xfId="1" applyNumberFormat="1" applyFont="1" applyBorder="1" applyAlignment="1" applyProtection="1">
      <alignment horizontal="center" vertical="center" shrinkToFit="1"/>
      <protection hidden="1"/>
    </xf>
    <xf numFmtId="176" fontId="10" fillId="0" borderId="7" xfId="1" applyNumberFormat="1" applyFont="1" applyBorder="1" applyAlignment="1" applyProtection="1">
      <alignment horizontal="center" vertical="center" shrinkToFit="1"/>
      <protection hidden="1"/>
    </xf>
    <xf numFmtId="176" fontId="10" fillId="0" borderId="8" xfId="1" applyNumberFormat="1" applyFont="1" applyBorder="1" applyAlignment="1" applyProtection="1">
      <alignment horizontal="center" vertical="center" shrinkToFit="1"/>
      <protection hidden="1"/>
    </xf>
    <xf numFmtId="176" fontId="10" fillId="0" borderId="9" xfId="1" applyNumberFormat="1" applyFont="1" applyBorder="1" applyAlignment="1" applyProtection="1">
      <alignment horizontal="center" vertical="center" shrinkToFit="1"/>
      <protection hidden="1"/>
    </xf>
    <xf numFmtId="176" fontId="10" fillId="0" borderId="0" xfId="1" applyNumberFormat="1" applyFont="1" applyBorder="1" applyAlignment="1" applyProtection="1">
      <alignment horizontal="center" vertical="center" shrinkToFit="1"/>
      <protection hidden="1"/>
    </xf>
    <xf numFmtId="176" fontId="10" fillId="0" borderId="10" xfId="1" applyNumberFormat="1" applyFont="1" applyBorder="1" applyAlignment="1" applyProtection="1">
      <alignment horizontal="center" vertical="center" shrinkToFit="1"/>
      <protection hidden="1"/>
    </xf>
    <xf numFmtId="176" fontId="10" fillId="0" borderId="11" xfId="1" applyNumberFormat="1" applyFont="1" applyBorder="1" applyAlignment="1" applyProtection="1">
      <alignment horizontal="center" vertical="center" shrinkToFit="1"/>
      <protection hidden="1"/>
    </xf>
    <xf numFmtId="176" fontId="10" fillId="0" borderId="1" xfId="1" applyNumberFormat="1" applyFont="1" applyBorder="1" applyAlignment="1" applyProtection="1">
      <alignment horizontal="center" vertical="center" shrinkToFit="1"/>
      <protection hidden="1"/>
    </xf>
    <xf numFmtId="176" fontId="10" fillId="0" borderId="12" xfId="1" applyNumberFormat="1" applyFont="1" applyBorder="1" applyAlignment="1" applyProtection="1">
      <alignment horizontal="center" vertical="center" shrinkToFit="1"/>
      <protection hidden="1"/>
    </xf>
    <xf numFmtId="178" fontId="13" fillId="0" borderId="14" xfId="0" applyNumberFormat="1" applyFont="1" applyBorder="1" applyAlignment="1" applyProtection="1">
      <alignment horizontal="center" vertical="center" shrinkToFit="1"/>
      <protection hidden="1"/>
    </xf>
    <xf numFmtId="178" fontId="13" fillId="0" borderId="15" xfId="0" applyNumberFormat="1" applyFont="1" applyBorder="1" applyAlignment="1" applyProtection="1">
      <alignment horizontal="center" vertical="center" shrinkToFit="1"/>
      <protection hidden="1"/>
    </xf>
    <xf numFmtId="178" fontId="13" fillId="0" borderId="16" xfId="0" applyNumberFormat="1" applyFont="1" applyBorder="1" applyAlignment="1" applyProtection="1">
      <alignment horizontal="center" vertical="center" shrinkToFit="1"/>
      <protection hidden="1"/>
    </xf>
    <xf numFmtId="0" fontId="13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0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4" xfId="11"/>
    <cellStyle name="標準 2_【重要】（県）指数表_書式まとめ" xfId="12"/>
    <cellStyle name="標準 3" xfId="13"/>
    <cellStyle name="標準 3 2" xfId="14"/>
    <cellStyle name="標準 3 3" xfId="15"/>
    <cellStyle name="標準 4" xfId="16"/>
    <cellStyle name="標準 5" xfId="17"/>
    <cellStyle name="標準 6" xfId="18"/>
    <cellStyle name="標準 7" xfId="19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58</c:v>
                </c:pt>
                <c:pt idx="1">
                  <c:v>66</c:v>
                </c:pt>
                <c:pt idx="2">
                  <c:v>66.900000000000006</c:v>
                </c:pt>
                <c:pt idx="3">
                  <c:v>68.2</c:v>
                </c:pt>
                <c:pt idx="4">
                  <c:v>367.5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F3-49AD-BC37-8C29A45C3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1024"/>
        <c:axId val="4077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133.5</c:v>
                </c:pt>
                <c:pt idx="2">
                  <c:v>136.30000000000001</c:v>
                </c:pt>
                <c:pt idx="3">
                  <c:v>130.9</c:v>
                </c:pt>
                <c:pt idx="4">
                  <c:v>155.30000000000001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F3-49AD-BC37-8C29A45C3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1024"/>
        <c:axId val="40777600"/>
      </c:lineChart>
      <c:dateAx>
        <c:axId val="1304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77600"/>
        <c:crosses val="autoZero"/>
        <c:auto val="1"/>
        <c:lblOffset val="100"/>
        <c:baseTimeUnit val="years"/>
      </c:dateAx>
      <c:valAx>
        <c:axId val="4077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04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423.6</c:v>
                </c:pt>
                <c:pt idx="1">
                  <c:v>240.8</c:v>
                </c:pt>
                <c:pt idx="2">
                  <c:v>118.7</c:v>
                </c:pt>
                <c:pt idx="3">
                  <c:v>0</c:v>
                </c:pt>
                <c:pt idx="4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03-4819-BC75-D0CB2743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55616"/>
        <c:axId val="18785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141.9</c:v>
                </c:pt>
                <c:pt idx="1">
                  <c:v>181.6</c:v>
                </c:pt>
                <c:pt idx="2">
                  <c:v>148.9</c:v>
                </c:pt>
                <c:pt idx="3">
                  <c:v>135.30000000000001</c:v>
                </c:pt>
                <c:pt idx="4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03-4819-BC75-D0CB2743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55616"/>
        <c:axId val="187857920"/>
      </c:lineChart>
      <c:dateAx>
        <c:axId val="18785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57920"/>
        <c:crosses val="autoZero"/>
        <c:auto val="1"/>
        <c:lblOffset val="100"/>
        <c:baseTimeUnit val="years"/>
      </c:dateAx>
      <c:valAx>
        <c:axId val="18785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85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7-4038-8993-9EDDBE16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30048"/>
        <c:axId val="19019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77-4038-8993-9EDDBE16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30048"/>
        <c:axId val="190197760"/>
      </c:lineChart>
      <c:dateAx>
        <c:axId val="19013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197760"/>
        <c:crosses val="autoZero"/>
        <c:auto val="1"/>
        <c:lblOffset val="100"/>
        <c:baseTimeUnit val="years"/>
      </c:dateAx>
      <c:valAx>
        <c:axId val="19019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013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BE-474B-8B71-F1F7892CD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18880"/>
        <c:axId val="19466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BE-474B-8B71-F1F7892CD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8880"/>
        <c:axId val="194660608"/>
      </c:lineChart>
      <c:dateAx>
        <c:axId val="1946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60608"/>
        <c:crosses val="autoZero"/>
        <c:auto val="1"/>
        <c:lblOffset val="100"/>
        <c:baseTimeUnit val="years"/>
      </c:dateAx>
      <c:valAx>
        <c:axId val="19466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618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2-4F3E-B7DB-7BAAF01F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61728"/>
        <c:axId val="2211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7.6</c:v>
                </c:pt>
                <c:pt idx="1">
                  <c:v>7.1</c:v>
                </c:pt>
                <c:pt idx="2">
                  <c:v>5.5</c:v>
                </c:pt>
                <c:pt idx="3">
                  <c:v>5.2</c:v>
                </c:pt>
                <c:pt idx="4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72-4F3E-B7DB-7BAAF01F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61728"/>
        <c:axId val="221131136"/>
      </c:lineChart>
      <c:dateAx>
        <c:axId val="2103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31136"/>
        <c:crosses val="autoZero"/>
        <c:auto val="1"/>
        <c:lblOffset val="100"/>
        <c:baseTimeUnit val="years"/>
      </c:dateAx>
      <c:valAx>
        <c:axId val="2211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361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D5-404D-994D-DEEF10E2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0704"/>
        <c:axId val="14292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79</c:v>
                </c:pt>
                <c:pt idx="1">
                  <c:v>56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D5-404D-994D-DEEF10E2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0704"/>
        <c:axId val="142922880"/>
      </c:lineChart>
      <c:dateAx>
        <c:axId val="14292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2880"/>
        <c:crosses val="autoZero"/>
        <c:auto val="1"/>
        <c:lblOffset val="100"/>
        <c:baseTimeUnit val="years"/>
      </c:dateAx>
      <c:valAx>
        <c:axId val="14292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292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160.80000000000001</c:v>
                </c:pt>
                <c:pt idx="1">
                  <c:v>198.5</c:v>
                </c:pt>
                <c:pt idx="2">
                  <c:v>199.3</c:v>
                </c:pt>
                <c:pt idx="3">
                  <c:v>203.2</c:v>
                </c:pt>
                <c:pt idx="4">
                  <c:v>201.7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4-4AEA-B3C0-E53093C9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5712"/>
        <c:axId val="14323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167.7</c:v>
                </c:pt>
                <c:pt idx="1">
                  <c:v>169.3</c:v>
                </c:pt>
                <c:pt idx="2">
                  <c:v>166.6</c:v>
                </c:pt>
                <c:pt idx="3">
                  <c:v>164.4</c:v>
                </c:pt>
                <c:pt idx="4">
                  <c:v>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D4-4AEA-B3C0-E53093C9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5712"/>
        <c:axId val="143237888"/>
      </c:lineChart>
      <c:dateAx>
        <c:axId val="14323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37888"/>
        <c:crosses val="autoZero"/>
        <c:auto val="1"/>
        <c:lblOffset val="100"/>
        <c:baseTimeUnit val="years"/>
      </c:dateAx>
      <c:valAx>
        <c:axId val="14323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71.8</c:v>
                </c:pt>
                <c:pt idx="1">
                  <c:v>72.2</c:v>
                </c:pt>
                <c:pt idx="2">
                  <c:v>71</c:v>
                </c:pt>
                <c:pt idx="3">
                  <c:v>73.900000000000006</c:v>
                </c:pt>
                <c:pt idx="4">
                  <c:v>72.8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33-4833-8C04-C6AF755F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47232"/>
        <c:axId val="1434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8</c:v>
                </c:pt>
                <c:pt idx="2">
                  <c:v>13.7</c:v>
                </c:pt>
                <c:pt idx="3">
                  <c:v>7.5</c:v>
                </c:pt>
                <c:pt idx="4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33-4833-8C04-C6AF755F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7232"/>
        <c:axId val="143462400"/>
      </c:lineChart>
      <c:dateAx>
        <c:axId val="1432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62400"/>
        <c:crosses val="autoZero"/>
        <c:auto val="1"/>
        <c:lblOffset val="100"/>
        <c:baseTimeUnit val="years"/>
      </c:dateAx>
      <c:valAx>
        <c:axId val="1434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4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140547</c:v>
                </c:pt>
                <c:pt idx="1">
                  <c:v>167490</c:v>
                </c:pt>
                <c:pt idx="2">
                  <c:v>169074</c:v>
                </c:pt>
                <c:pt idx="3">
                  <c:v>175907</c:v>
                </c:pt>
                <c:pt idx="4">
                  <c:v>182413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FB-46CE-B117-627E4E8DA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2128"/>
        <c:axId val="14347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19615</c:v>
                </c:pt>
                <c:pt idx="1">
                  <c:v>21116</c:v>
                </c:pt>
                <c:pt idx="2">
                  <c:v>20714</c:v>
                </c:pt>
                <c:pt idx="3">
                  <c:v>16622</c:v>
                </c:pt>
                <c:pt idx="4">
                  <c:v>15790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FB-46CE-B117-627E4E8DA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2128"/>
        <c:axId val="143474048"/>
      </c:lineChart>
      <c:dateAx>
        <c:axId val="14347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4048"/>
        <c:crosses val="autoZero"/>
        <c:auto val="1"/>
        <c:lblOffset val="100"/>
        <c:baseTimeUnit val="years"/>
      </c:dateAx>
      <c:valAx>
        <c:axId val="14347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2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4" zoomScaleNormal="100" zoomScaleSheetLayoutView="70" workbookViewId="0">
      <selection activeCell="ND49" sqref="ND49:NR64"/>
    </sheetView>
  </sheetViews>
  <sheetFormatPr defaultColWidth="2.625" defaultRowHeight="13.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13278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406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360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134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66.900000000000006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68.2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367.5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160.80000000000001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198.5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199.3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203.2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201.7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135.30000000000001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133.5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136.30000000000001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130.9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155.30000000000001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7.6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7.1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5.5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167.7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169.3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166.6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164.4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165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133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135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71.8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72.2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73.900000000000006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72.8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140547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167490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169074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175907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182413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79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42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11.2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8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13.7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7.5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19615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21116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20714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16622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15790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136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50507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423.6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240.8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118.7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7.4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141.9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181.6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148.9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135.30000000000001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2N4Nfbx4PHAgnxGsB9y/e2yXWUWUNrCLTl9zjinfAsaRHQ/hWBsYHDsQGoFjlStQSDd11O1zSBrLGkVY75xAQ==" saltValue="WOgEDu2zMrJp42Yf5DohB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100</v>
      </c>
      <c r="AW5" s="59" t="s">
        <v>103</v>
      </c>
      <c r="AX5" s="59" t="s">
        <v>101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100</v>
      </c>
      <c r="BH5" s="59" t="s">
        <v>103</v>
      </c>
      <c r="BI5" s="59" t="s">
        <v>101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105</v>
      </c>
      <c r="BR5" s="59" t="s">
        <v>100</v>
      </c>
      <c r="BS5" s="59" t="s">
        <v>91</v>
      </c>
      <c r="BT5" s="59" t="s">
        <v>106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105</v>
      </c>
      <c r="CP5" s="59" t="s">
        <v>100</v>
      </c>
      <c r="CQ5" s="59" t="s">
        <v>91</v>
      </c>
      <c r="CR5" s="59" t="s">
        <v>101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91</v>
      </c>
      <c r="DC5" s="59" t="s">
        <v>107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108</v>
      </c>
      <c r="DM5" s="59" t="s">
        <v>91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>
      <c r="A6" s="49" t="s">
        <v>109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広島県広島市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22</v>
      </c>
      <c r="S6" s="62" t="str">
        <f t="shared" si="1"/>
        <v>公共施設</v>
      </c>
      <c r="T6" s="62" t="str">
        <f t="shared" si="1"/>
        <v>無</v>
      </c>
      <c r="U6" s="63">
        <f t="shared" si="1"/>
        <v>13278</v>
      </c>
      <c r="V6" s="63">
        <f t="shared" si="1"/>
        <v>406</v>
      </c>
      <c r="W6" s="63">
        <f t="shared" si="1"/>
        <v>360</v>
      </c>
      <c r="X6" s="62" t="str">
        <f t="shared" si="1"/>
        <v>利用料金制</v>
      </c>
      <c r="Y6" s="64">
        <f>IF(Y8="-",NA(),Y8)</f>
        <v>58</v>
      </c>
      <c r="Z6" s="64">
        <f t="shared" ref="Z6:AH6" si="2">IF(Z8="-",NA(),Z8)</f>
        <v>66</v>
      </c>
      <c r="AA6" s="64">
        <f t="shared" si="2"/>
        <v>66.900000000000006</v>
      </c>
      <c r="AB6" s="64">
        <f t="shared" si="2"/>
        <v>68.2</v>
      </c>
      <c r="AC6" s="64">
        <f t="shared" si="2"/>
        <v>367.5</v>
      </c>
      <c r="AD6" s="64">
        <f t="shared" si="2"/>
        <v>135.30000000000001</v>
      </c>
      <c r="AE6" s="64">
        <f t="shared" si="2"/>
        <v>133.5</v>
      </c>
      <c r="AF6" s="64">
        <f t="shared" si="2"/>
        <v>136.30000000000001</v>
      </c>
      <c r="AG6" s="64">
        <f t="shared" si="2"/>
        <v>130.9</v>
      </c>
      <c r="AH6" s="64">
        <f t="shared" si="2"/>
        <v>155.30000000000001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7.6</v>
      </c>
      <c r="AP6" s="64">
        <f t="shared" si="3"/>
        <v>7.1</v>
      </c>
      <c r="AQ6" s="64">
        <f t="shared" si="3"/>
        <v>5.5</v>
      </c>
      <c r="AR6" s="64">
        <f t="shared" si="3"/>
        <v>5.2</v>
      </c>
      <c r="AS6" s="64">
        <f t="shared" si="3"/>
        <v>3.9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79</v>
      </c>
      <c r="BA6" s="65">
        <f t="shared" si="4"/>
        <v>56</v>
      </c>
      <c r="BB6" s="65">
        <f t="shared" si="4"/>
        <v>42</v>
      </c>
      <c r="BC6" s="65">
        <f t="shared" si="4"/>
        <v>44</v>
      </c>
      <c r="BD6" s="65">
        <f t="shared" si="4"/>
        <v>45</v>
      </c>
      <c r="BE6" s="63" t="str">
        <f>IF(BE8="-","",IF(BE8="-","【-】","【"&amp;SUBSTITUTE(TEXT(BE8,"#,##0"),"-","△")&amp;"】"))</f>
        <v>【30】</v>
      </c>
      <c r="BF6" s="64">
        <f>IF(BF8="-",NA(),BF8)</f>
        <v>71.8</v>
      </c>
      <c r="BG6" s="64">
        <f t="shared" ref="BG6:BO6" si="5">IF(BG8="-",NA(),BG8)</f>
        <v>72.2</v>
      </c>
      <c r="BH6" s="64">
        <f t="shared" si="5"/>
        <v>71</v>
      </c>
      <c r="BI6" s="64">
        <f t="shared" si="5"/>
        <v>73.900000000000006</v>
      </c>
      <c r="BJ6" s="64">
        <f t="shared" si="5"/>
        <v>72.8</v>
      </c>
      <c r="BK6" s="64">
        <f t="shared" si="5"/>
        <v>11.2</v>
      </c>
      <c r="BL6" s="64">
        <f t="shared" si="5"/>
        <v>8</v>
      </c>
      <c r="BM6" s="64">
        <f t="shared" si="5"/>
        <v>13.7</v>
      </c>
      <c r="BN6" s="64">
        <f t="shared" si="5"/>
        <v>7.5</v>
      </c>
      <c r="BO6" s="64">
        <f t="shared" si="5"/>
        <v>1.9</v>
      </c>
      <c r="BP6" s="61" t="str">
        <f>IF(BP8="-","",IF(BP8="-","【-】","【"&amp;SUBSTITUTE(TEXT(BP8,"#,##0.0"),"-","△")&amp;"】"))</f>
        <v>【26.3】</v>
      </c>
      <c r="BQ6" s="65">
        <f>IF(BQ8="-",NA(),BQ8)</f>
        <v>140547</v>
      </c>
      <c r="BR6" s="65">
        <f t="shared" ref="BR6:BZ6" si="6">IF(BR8="-",NA(),BR8)</f>
        <v>167490</v>
      </c>
      <c r="BS6" s="65">
        <f t="shared" si="6"/>
        <v>169074</v>
      </c>
      <c r="BT6" s="65">
        <f t="shared" si="6"/>
        <v>175907</v>
      </c>
      <c r="BU6" s="65">
        <f t="shared" si="6"/>
        <v>182413</v>
      </c>
      <c r="BV6" s="65">
        <f t="shared" si="6"/>
        <v>19615</v>
      </c>
      <c r="BW6" s="65">
        <f t="shared" si="6"/>
        <v>21116</v>
      </c>
      <c r="BX6" s="65">
        <f t="shared" si="6"/>
        <v>20714</v>
      </c>
      <c r="BY6" s="65">
        <f t="shared" si="6"/>
        <v>16622</v>
      </c>
      <c r="BZ6" s="65">
        <f t="shared" si="6"/>
        <v>15790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50507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423.6</v>
      </c>
      <c r="DA6" s="64">
        <f t="shared" ref="DA6:DI6" si="8">IF(DA8="-",NA(),DA8)</f>
        <v>240.8</v>
      </c>
      <c r="DB6" s="64">
        <f t="shared" si="8"/>
        <v>118.7</v>
      </c>
      <c r="DC6" s="64">
        <f t="shared" si="8"/>
        <v>0</v>
      </c>
      <c r="DD6" s="64">
        <f t="shared" si="8"/>
        <v>7.4</v>
      </c>
      <c r="DE6" s="64">
        <f t="shared" si="8"/>
        <v>141.9</v>
      </c>
      <c r="DF6" s="64">
        <f t="shared" si="8"/>
        <v>181.6</v>
      </c>
      <c r="DG6" s="64">
        <f t="shared" si="8"/>
        <v>148.9</v>
      </c>
      <c r="DH6" s="64">
        <f t="shared" si="8"/>
        <v>135.30000000000001</v>
      </c>
      <c r="DI6" s="64">
        <f t="shared" si="8"/>
        <v>110.8</v>
      </c>
      <c r="DJ6" s="61" t="str">
        <f>IF(DJ8="-","",IF(DJ8="-","【-】","【"&amp;SUBSTITUTE(TEXT(DJ8,"#,##0.0"),"-","△")&amp;"】"))</f>
        <v>【103.6】</v>
      </c>
      <c r="DK6" s="64">
        <f>IF(DK8="-",NA(),DK8)</f>
        <v>160.80000000000001</v>
      </c>
      <c r="DL6" s="64">
        <f t="shared" ref="DL6:DT6" si="9">IF(DL8="-",NA(),DL8)</f>
        <v>198.5</v>
      </c>
      <c r="DM6" s="64">
        <f t="shared" si="9"/>
        <v>199.3</v>
      </c>
      <c r="DN6" s="64">
        <f t="shared" si="9"/>
        <v>203.2</v>
      </c>
      <c r="DO6" s="64">
        <f t="shared" si="9"/>
        <v>201.7</v>
      </c>
      <c r="DP6" s="64">
        <f t="shared" si="9"/>
        <v>167.7</v>
      </c>
      <c r="DQ6" s="64">
        <f t="shared" si="9"/>
        <v>169.3</v>
      </c>
      <c r="DR6" s="64">
        <f t="shared" si="9"/>
        <v>166.6</v>
      </c>
      <c r="DS6" s="64">
        <f t="shared" si="9"/>
        <v>164.4</v>
      </c>
      <c r="DT6" s="64">
        <f t="shared" si="9"/>
        <v>165</v>
      </c>
      <c r="DU6" s="61" t="str">
        <f>IF(DU8="-","",IF(DU8="-","【-】","【"&amp;SUBSTITUTE(TEXT(DU8,"#,##0.0"),"-","△")&amp;"】"))</f>
        <v>【199.3】</v>
      </c>
    </row>
    <row r="7" spans="1:125" s="66" customFormat="1">
      <c r="A7" s="49" t="s">
        <v>112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広島県　広島市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13278</v>
      </c>
      <c r="V7" s="63">
        <f t="shared" si="10"/>
        <v>406</v>
      </c>
      <c r="W7" s="63">
        <f t="shared" si="10"/>
        <v>360</v>
      </c>
      <c r="X7" s="62" t="str">
        <f t="shared" si="10"/>
        <v>利用料金制</v>
      </c>
      <c r="Y7" s="64">
        <f>Y8</f>
        <v>58</v>
      </c>
      <c r="Z7" s="64">
        <f t="shared" ref="Z7:AH7" si="11">Z8</f>
        <v>66</v>
      </c>
      <c r="AA7" s="64">
        <f t="shared" si="11"/>
        <v>66.900000000000006</v>
      </c>
      <c r="AB7" s="64">
        <f t="shared" si="11"/>
        <v>68.2</v>
      </c>
      <c r="AC7" s="64">
        <f t="shared" si="11"/>
        <v>367.5</v>
      </c>
      <c r="AD7" s="64">
        <f t="shared" si="11"/>
        <v>135.30000000000001</v>
      </c>
      <c r="AE7" s="64">
        <f t="shared" si="11"/>
        <v>133.5</v>
      </c>
      <c r="AF7" s="64">
        <f t="shared" si="11"/>
        <v>136.30000000000001</v>
      </c>
      <c r="AG7" s="64">
        <f t="shared" si="11"/>
        <v>130.9</v>
      </c>
      <c r="AH7" s="64">
        <f t="shared" si="11"/>
        <v>155.30000000000001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7.6</v>
      </c>
      <c r="AP7" s="64">
        <f t="shared" si="12"/>
        <v>7.1</v>
      </c>
      <c r="AQ7" s="64">
        <f t="shared" si="12"/>
        <v>5.5</v>
      </c>
      <c r="AR7" s="64">
        <f t="shared" si="12"/>
        <v>5.2</v>
      </c>
      <c r="AS7" s="64">
        <f t="shared" si="12"/>
        <v>3.9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79</v>
      </c>
      <c r="BA7" s="65">
        <f t="shared" si="13"/>
        <v>56</v>
      </c>
      <c r="BB7" s="65">
        <f t="shared" si="13"/>
        <v>42</v>
      </c>
      <c r="BC7" s="65">
        <f t="shared" si="13"/>
        <v>44</v>
      </c>
      <c r="BD7" s="65">
        <f t="shared" si="13"/>
        <v>45</v>
      </c>
      <c r="BE7" s="63"/>
      <c r="BF7" s="64">
        <f>BF8</f>
        <v>71.8</v>
      </c>
      <c r="BG7" s="64">
        <f t="shared" ref="BG7:BO7" si="14">BG8</f>
        <v>72.2</v>
      </c>
      <c r="BH7" s="64">
        <f t="shared" si="14"/>
        <v>71</v>
      </c>
      <c r="BI7" s="64">
        <f t="shared" si="14"/>
        <v>73.900000000000006</v>
      </c>
      <c r="BJ7" s="64">
        <f t="shared" si="14"/>
        <v>72.8</v>
      </c>
      <c r="BK7" s="64">
        <f t="shared" si="14"/>
        <v>11.2</v>
      </c>
      <c r="BL7" s="64">
        <f t="shared" si="14"/>
        <v>8</v>
      </c>
      <c r="BM7" s="64">
        <f t="shared" si="14"/>
        <v>13.7</v>
      </c>
      <c r="BN7" s="64">
        <f t="shared" si="14"/>
        <v>7.5</v>
      </c>
      <c r="BO7" s="64">
        <f t="shared" si="14"/>
        <v>1.9</v>
      </c>
      <c r="BP7" s="61"/>
      <c r="BQ7" s="65">
        <f>BQ8</f>
        <v>140547</v>
      </c>
      <c r="BR7" s="65">
        <f t="shared" ref="BR7:BZ7" si="15">BR8</f>
        <v>167490</v>
      </c>
      <c r="BS7" s="65">
        <f t="shared" si="15"/>
        <v>169074</v>
      </c>
      <c r="BT7" s="65">
        <f t="shared" si="15"/>
        <v>175907</v>
      </c>
      <c r="BU7" s="65">
        <f t="shared" si="15"/>
        <v>182413</v>
      </c>
      <c r="BV7" s="65">
        <f t="shared" si="15"/>
        <v>19615</v>
      </c>
      <c r="BW7" s="65">
        <f t="shared" si="15"/>
        <v>21116</v>
      </c>
      <c r="BX7" s="65">
        <f t="shared" si="15"/>
        <v>20714</v>
      </c>
      <c r="BY7" s="65">
        <f t="shared" si="15"/>
        <v>16622</v>
      </c>
      <c r="BZ7" s="65">
        <f t="shared" si="15"/>
        <v>15790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114</v>
      </c>
      <c r="CL7" s="61"/>
      <c r="CM7" s="63">
        <f>CM8</f>
        <v>0</v>
      </c>
      <c r="CN7" s="63">
        <f>CN8</f>
        <v>50507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423.6</v>
      </c>
      <c r="DA7" s="64">
        <f t="shared" ref="DA7:DI7" si="16">DA8</f>
        <v>240.8</v>
      </c>
      <c r="DB7" s="64">
        <f t="shared" si="16"/>
        <v>118.7</v>
      </c>
      <c r="DC7" s="64">
        <f t="shared" si="16"/>
        <v>0</v>
      </c>
      <c r="DD7" s="64">
        <f t="shared" si="16"/>
        <v>7.4</v>
      </c>
      <c r="DE7" s="64">
        <f t="shared" si="16"/>
        <v>141.9</v>
      </c>
      <c r="DF7" s="64">
        <f t="shared" si="16"/>
        <v>181.6</v>
      </c>
      <c r="DG7" s="64">
        <f t="shared" si="16"/>
        <v>148.9</v>
      </c>
      <c r="DH7" s="64">
        <f t="shared" si="16"/>
        <v>135.30000000000001</v>
      </c>
      <c r="DI7" s="64">
        <f t="shared" si="16"/>
        <v>110.8</v>
      </c>
      <c r="DJ7" s="61"/>
      <c r="DK7" s="64">
        <f>DK8</f>
        <v>160.80000000000001</v>
      </c>
      <c r="DL7" s="64">
        <f t="shared" ref="DL7:DT7" si="17">DL8</f>
        <v>198.5</v>
      </c>
      <c r="DM7" s="64">
        <f t="shared" si="17"/>
        <v>199.3</v>
      </c>
      <c r="DN7" s="64">
        <f t="shared" si="17"/>
        <v>203.2</v>
      </c>
      <c r="DO7" s="64">
        <f t="shared" si="17"/>
        <v>201.7</v>
      </c>
      <c r="DP7" s="64">
        <f t="shared" si="17"/>
        <v>167.7</v>
      </c>
      <c r="DQ7" s="64">
        <f t="shared" si="17"/>
        <v>169.3</v>
      </c>
      <c r="DR7" s="64">
        <f t="shared" si="17"/>
        <v>166.6</v>
      </c>
      <c r="DS7" s="64">
        <f t="shared" si="17"/>
        <v>164.4</v>
      </c>
      <c r="DT7" s="64">
        <f t="shared" si="17"/>
        <v>165</v>
      </c>
      <c r="DU7" s="61"/>
    </row>
    <row r="8" spans="1:125" s="66" customFormat="1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9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22</v>
      </c>
      <c r="S8" s="69" t="s">
        <v>125</v>
      </c>
      <c r="T8" s="69" t="s">
        <v>126</v>
      </c>
      <c r="U8" s="70">
        <v>13278</v>
      </c>
      <c r="V8" s="70">
        <v>406</v>
      </c>
      <c r="W8" s="70">
        <v>360</v>
      </c>
      <c r="X8" s="69" t="s">
        <v>127</v>
      </c>
      <c r="Y8" s="71">
        <v>58</v>
      </c>
      <c r="Z8" s="71">
        <v>66</v>
      </c>
      <c r="AA8" s="71">
        <v>66.900000000000006</v>
      </c>
      <c r="AB8" s="71">
        <v>68.2</v>
      </c>
      <c r="AC8" s="71">
        <v>367.5</v>
      </c>
      <c r="AD8" s="71">
        <v>135.30000000000001</v>
      </c>
      <c r="AE8" s="71">
        <v>133.5</v>
      </c>
      <c r="AF8" s="71">
        <v>136.30000000000001</v>
      </c>
      <c r="AG8" s="71">
        <v>130.9</v>
      </c>
      <c r="AH8" s="71">
        <v>155.30000000000001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7.6</v>
      </c>
      <c r="AP8" s="71">
        <v>7.1</v>
      </c>
      <c r="AQ8" s="71">
        <v>5.5</v>
      </c>
      <c r="AR8" s="71">
        <v>5.2</v>
      </c>
      <c r="AS8" s="71">
        <v>3.9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79</v>
      </c>
      <c r="BA8" s="72">
        <v>56</v>
      </c>
      <c r="BB8" s="72">
        <v>42</v>
      </c>
      <c r="BC8" s="72">
        <v>44</v>
      </c>
      <c r="BD8" s="72">
        <v>45</v>
      </c>
      <c r="BE8" s="72">
        <v>30</v>
      </c>
      <c r="BF8" s="71">
        <v>71.8</v>
      </c>
      <c r="BG8" s="71">
        <v>72.2</v>
      </c>
      <c r="BH8" s="71">
        <v>71</v>
      </c>
      <c r="BI8" s="71">
        <v>73.900000000000006</v>
      </c>
      <c r="BJ8" s="71">
        <v>72.8</v>
      </c>
      <c r="BK8" s="71">
        <v>11.2</v>
      </c>
      <c r="BL8" s="71">
        <v>8</v>
      </c>
      <c r="BM8" s="71">
        <v>13.7</v>
      </c>
      <c r="BN8" s="71">
        <v>7.5</v>
      </c>
      <c r="BO8" s="71">
        <v>1.9</v>
      </c>
      <c r="BP8" s="68">
        <v>26.3</v>
      </c>
      <c r="BQ8" s="72">
        <v>140547</v>
      </c>
      <c r="BR8" s="72">
        <v>167490</v>
      </c>
      <c r="BS8" s="72">
        <v>169074</v>
      </c>
      <c r="BT8" s="73">
        <v>175907</v>
      </c>
      <c r="BU8" s="73">
        <v>182413</v>
      </c>
      <c r="BV8" s="72">
        <v>19615</v>
      </c>
      <c r="BW8" s="72">
        <v>21116</v>
      </c>
      <c r="BX8" s="72">
        <v>20714</v>
      </c>
      <c r="BY8" s="72">
        <v>16622</v>
      </c>
      <c r="BZ8" s="72">
        <v>15790</v>
      </c>
      <c r="CA8" s="70">
        <v>16102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50507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423.6</v>
      </c>
      <c r="DA8" s="71">
        <v>240.8</v>
      </c>
      <c r="DB8" s="71">
        <v>118.7</v>
      </c>
      <c r="DC8" s="71">
        <v>0</v>
      </c>
      <c r="DD8" s="71">
        <v>7.4</v>
      </c>
      <c r="DE8" s="71">
        <v>141.9</v>
      </c>
      <c r="DF8" s="71">
        <v>181.6</v>
      </c>
      <c r="DG8" s="71">
        <v>148.9</v>
      </c>
      <c r="DH8" s="71">
        <v>135.30000000000001</v>
      </c>
      <c r="DI8" s="71">
        <v>110.8</v>
      </c>
      <c r="DJ8" s="68">
        <v>103.6</v>
      </c>
      <c r="DK8" s="71">
        <v>160.80000000000001</v>
      </c>
      <c r="DL8" s="71">
        <v>198.5</v>
      </c>
      <c r="DM8" s="71">
        <v>199.3</v>
      </c>
      <c r="DN8" s="71">
        <v>203.2</v>
      </c>
      <c r="DO8" s="71">
        <v>201.7</v>
      </c>
      <c r="DP8" s="71">
        <v>167.7</v>
      </c>
      <c r="DQ8" s="71">
        <v>169.3</v>
      </c>
      <c r="DR8" s="71">
        <v>166.6</v>
      </c>
      <c r="DS8" s="71">
        <v>164.4</v>
      </c>
      <c r="DT8" s="71">
        <v>165</v>
      </c>
      <c r="DU8" s="68">
        <v>199.3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2020-01-29T06:01:20Z</cp:lastPrinted>
  <dcterms:created xsi:type="dcterms:W3CDTF">2019-12-05T07:27:06Z</dcterms:created>
  <dcterms:modified xsi:type="dcterms:W3CDTF">2020-01-29T06:01:20Z</dcterms:modified>
</cp:coreProperties>
</file>