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UtN9qVxJ0EMoAG2sbLQX7n5csU1UG0PEqME2QVJ940J9jpacWR9NH00Y6P8Roifu7iXA9P40KKKOgqaI3p7yg==" workbookSaltValue="nsx60yqumO5HYNBpMEWTy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GQ51" i="4"/>
  <c r="LT76" i="4"/>
  <c r="LH30" i="4"/>
  <c r="BZ30" i="4"/>
  <c r="IE76" i="4"/>
  <c r="BZ51" i="4"/>
  <c r="GQ30" i="4"/>
  <c r="HP76" i="4"/>
  <c r="BG51" i="4"/>
  <c r="FX30" i="4"/>
  <c r="BG30" i="4"/>
  <c r="AV76" i="4"/>
  <c r="KO51" i="4"/>
  <c r="LE76" i="4"/>
  <c r="FX51" i="4"/>
  <c r="KO30" i="4"/>
  <c r="HA76" i="4"/>
  <c r="AN51" i="4"/>
  <c r="FE30" i="4"/>
  <c r="AN30" i="4"/>
  <c r="FE51" i="4"/>
  <c r="KP76" i="4"/>
  <c r="AG76" i="4"/>
  <c r="JV51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<sst xmlns="http://schemas.openxmlformats.org/spreadsheetml/2006/main" count="278" uniqueCount="130">
  <si>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</si>
  <si>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</si>
  <si>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</si>
  <si>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</si>
  <si>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</si>
  <si>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</si>
  <si>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</si>
  <si>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</si>
  <si>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</si>
  <si>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</si>
  <si>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</si>
  <si>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</si>
  <si>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</si>
  <si>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</si>
  <si>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</si>
  <si>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</si>
  <si>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</si>
  <si>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</si>
  <si>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</si>
  <si>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</si>
  <si>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</si>
  <si>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</si>
  <si>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</si>
  <si>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</si>
  <si>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</si>
  <si>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</si>
  <si>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</si>
  <si>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</si>
  <si>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</si>
  <si>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</si>
  <si>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</si>
  <si>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</si>
  <si>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</si>
  <si>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</si>
  <si>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</si>
  <si>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</si>
  <si>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</si>
  <si>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</si>
  <si>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</si>
  <si>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</si>
  <si>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</si>
  <si>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</si>
  <si>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</si>
  <si>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</si>
  <si>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</si>
  <si>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</si>
  <si>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</si>
  <si>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</si>
  <si>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</si>
  <si>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</si>
  <si>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</si>
  <si>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</si>
  <si>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</si>
  <si>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</si>
  <si>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</si>
  <si>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</si>
  <si>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</si>
  <si>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</si>
  <si>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</si>
  <si>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</si>
  <si>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</si>
  <si>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</si>
  <si>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</si>
  <si>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</si>
  <si>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</si>
  <si>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</si>
  <si>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</si>
  <si>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</si>
  <si>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</si>
  <si>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</si>
  <si>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</si>
  <si>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</si>
  <si>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</si>
  <si>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</si>
  <si>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</si>
  <si>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</si>
  <si>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</si>
  <si>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</si>
  <si>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</si>
  <si>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</si>
  <si>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</si>
  <si>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</si>
  <si>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</si>
  <si>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</si>
  <si>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</si>
  <si>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</si>
  <si>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</si>
  <si>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</si>
  <si>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</si>
  <si>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</si>
  <si>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</si>
  <si>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</si>
  <si>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</si>
  <si>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</si>
  <si>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</si>
  <si>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</si>
  <si>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</si>
  <si>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</si>
  <si>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</si>
  <si>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</si>
  <si>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</si>
  <si>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</si>
  <si>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</si>
  <si>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</si>
  <si>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</si>
  <si>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</si>
  <si>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</si>
  <si>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</si>
  <si>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</si>
  <si>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中島町駐車場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</si>
  <si>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</si>
  <si>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</si>
  <si>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</si>
  <si>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</si>
  <si>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</si>
  <si>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</si>
  <si>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</si>
  <si>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</si>
  <si>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</si>
  <si>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</si>
  <si>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</si>
  <si>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</si>
  <si>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</si>
  <si>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</si>
  <si>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</si>
  <si>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</si>
  <si>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  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</si>
  <si>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類似施設平均値を大きく上回っています。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15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</si>
  <si>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15"/>
  </si>
  <si>
    <t>①収益的収支比率
　類似施設平均値を上回っており、黒字で推移しています。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ウワマワ</t>
    </rPh>
    <rPh sb="25" eb="27">
      <t>クロジ</t>
    </rPh>
    <rPh sb="28" eb="30">
      <t>スイイ</t>
    </rPh>
    <rPh sb="38" eb="39">
      <t>タ</t>
    </rPh>
    <rPh sb="39" eb="41">
      <t>カイケイ</t>
    </rPh>
    <rPh sb="41" eb="44">
      <t>ホジョキン</t>
    </rPh>
    <rPh sb="44" eb="46">
      <t>ヒリツ</t>
    </rPh>
    <rPh sb="48" eb="49">
      <t>ホカ</t>
    </rPh>
    <rPh sb="49" eb="51">
      <t>カイケイ</t>
    </rPh>
    <rPh sb="54" eb="57">
      <t>ホジョキン</t>
    </rPh>
    <rPh sb="66" eb="68">
      <t>チュウシャ</t>
    </rPh>
    <rPh sb="68" eb="70">
      <t>ダイスウ</t>
    </rPh>
    <rPh sb="70" eb="72">
      <t>イチダイ</t>
    </rPh>
    <rPh sb="72" eb="73">
      <t>ア</t>
    </rPh>
    <rPh sb="76" eb="77">
      <t>ホカ</t>
    </rPh>
    <rPh sb="77" eb="79">
      <t>カイケイ</t>
    </rPh>
    <rPh sb="79" eb="82">
      <t>ホジョキン</t>
    </rPh>
    <rPh sb="82" eb="83">
      <t>ガク</t>
    </rPh>
    <rPh sb="85" eb="86">
      <t>ホカ</t>
    </rPh>
    <rPh sb="86" eb="88">
      <t>カイケイ</t>
    </rPh>
    <rPh sb="91" eb="94">
      <t>ホジョキン</t>
    </rPh>
    <rPh sb="103" eb="105">
      <t>ウリアゲ</t>
    </rPh>
    <rPh sb="105" eb="106">
      <t>タカ</t>
    </rPh>
    <rPh sb="109" eb="111">
      <t>ヒリツ</t>
    </rPh>
    <rPh sb="113" eb="115">
      <t>ルイジ</t>
    </rPh>
    <rPh sb="115" eb="117">
      <t>シセツ</t>
    </rPh>
    <rPh sb="117" eb="120">
      <t>ヘイキンチ</t>
    </rPh>
    <rPh sb="121" eb="123">
      <t>オオハバ</t>
    </rPh>
    <rPh sb="124" eb="126">
      <t>ウワマワ</t>
    </rPh>
    <rPh sb="131" eb="132">
      <t>タカ</t>
    </rPh>
    <rPh sb="133" eb="135">
      <t>エイギョウ</t>
    </rPh>
    <rPh sb="135" eb="138">
      <t>ソウリエキ</t>
    </rPh>
    <rPh sb="139" eb="141">
      <t>カクホ</t>
    </rPh>
    <rPh sb="157" eb="159">
      <t>ルイジ</t>
    </rPh>
    <rPh sb="159" eb="161">
      <t>シセツ</t>
    </rPh>
    <rPh sb="161" eb="164">
      <t>ヘイキンチ</t>
    </rPh>
    <rPh sb="165" eb="167">
      <t>オオハバ</t>
    </rPh>
    <rPh sb="168" eb="170">
      <t>ウワマワ</t>
    </rPh>
    <rPh sb="175" eb="177">
      <t>アンテイ</t>
    </rPh>
    <rPh sb="179" eb="182">
      <t>シュウエキセイ</t>
    </rPh>
    <rPh sb="183" eb="185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</si>
</sst>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500.2</c:v>
                </c:pt>
                <c:pt idx="1">
                  <c:v>620.29999999999995</c:v>
                </c:pt>
                <c:pt idx="2">
                  <c:v>618.79999999999995</c:v>
                </c:pt>
                <c:pt idx="3">
                  <c:v>642.70000000000005</c:v>
                </c:pt>
                <c:pt idx="4">
                  <c:v>559.29999999999995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D6-46C1-B86C-16FD6E451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15200"/>
        <c:axId val="19691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D6-46C1-B86C-16FD6E451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15200"/>
        <c:axId val="196917120"/>
      </c:lineChart>
      <c:dateAx>
        <c:axId val="19691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917120"/>
        <c:crosses val="autoZero"/>
        <c:auto val="1"/>
        <c:lblOffset val="100"/>
        <c:baseTimeUnit val="years"/>
      </c:dateAx>
      <c:valAx>
        <c:axId val="19691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915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95-4D46-8555-9CA672153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33440"/>
        <c:axId val="14287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95-4D46-8555-9CA672153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33440"/>
        <c:axId val="142873344"/>
      </c:lineChart>
      <c:dateAx>
        <c:axId val="22113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73344"/>
        <c:crosses val="autoZero"/>
        <c:auto val="1"/>
        <c:lblOffset val="100"/>
        <c:baseTimeUnit val="years"/>
      </c:dateAx>
      <c:valAx>
        <c:axId val="14287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133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B8-46C2-B9B0-8EB73FEFE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82688"/>
        <c:axId val="14289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B8-46C2-B9B0-8EB73FEFE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82688"/>
        <c:axId val="142893056"/>
      </c:lineChart>
      <c:dateAx>
        <c:axId val="14288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93056"/>
        <c:crosses val="autoZero"/>
        <c:auto val="1"/>
        <c:lblOffset val="100"/>
        <c:baseTimeUnit val="years"/>
      </c:dateAx>
      <c:valAx>
        <c:axId val="14289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882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9E-4ABB-BFBD-4F6A954BB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23264"/>
        <c:axId val="14292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9E-4ABB-BFBD-4F6A954BB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23264"/>
        <c:axId val="142925184"/>
      </c:lineChart>
      <c:dateAx>
        <c:axId val="14292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5184"/>
        <c:crosses val="autoZero"/>
        <c:auto val="1"/>
        <c:lblOffset val="100"/>
        <c:baseTimeUnit val="years"/>
      </c:dateAx>
      <c:valAx>
        <c:axId val="14292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923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CA-4E73-BDFE-72D37DCDA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42368"/>
        <c:axId val="14324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CA-4E73-BDFE-72D37DCDA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42368"/>
        <c:axId val="143244288"/>
      </c:lineChart>
      <c:dateAx>
        <c:axId val="14324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44288"/>
        <c:crosses val="autoZero"/>
        <c:auto val="1"/>
        <c:lblOffset val="100"/>
        <c:baseTimeUnit val="years"/>
      </c:dateAx>
      <c:valAx>
        <c:axId val="14324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242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09-401E-8088-DB12786BA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63168"/>
        <c:axId val="14346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09-401E-8088-DB12786BA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63168"/>
        <c:axId val="143465088"/>
      </c:lineChart>
      <c:dateAx>
        <c:axId val="14346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65088"/>
        <c:crosses val="autoZero"/>
        <c:auto val="1"/>
        <c:lblOffset val="100"/>
        <c:baseTimeUnit val="years"/>
      </c:dateAx>
      <c:valAx>
        <c:axId val="14346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463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485.7</c:v>
                </c:pt>
                <c:pt idx="1">
                  <c:v>504.8</c:v>
                </c:pt>
                <c:pt idx="2">
                  <c:v>519</c:v>
                </c:pt>
                <c:pt idx="3">
                  <c:v>523.79999999999995</c:v>
                </c:pt>
                <c:pt idx="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BA-4E32-9E1C-59BE6A8DE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95552"/>
        <c:axId val="14349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BA-4E32-9E1C-59BE6A8DE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95552"/>
        <c:axId val="143497472"/>
      </c:lineChart>
      <c:dateAx>
        <c:axId val="14349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97472"/>
        <c:crosses val="autoZero"/>
        <c:auto val="1"/>
        <c:lblOffset val="100"/>
        <c:baseTimeUnit val="years"/>
      </c:dateAx>
      <c:valAx>
        <c:axId val="14349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95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80</c:v>
                </c:pt>
                <c:pt idx="1">
                  <c:v>83.9</c:v>
                </c:pt>
                <c:pt idx="2">
                  <c:v>83.8</c:v>
                </c:pt>
                <c:pt idx="3">
                  <c:v>84.4</c:v>
                </c:pt>
                <c:pt idx="4">
                  <c:v>82.1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7A-4783-8852-FE331D3CF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04320"/>
        <c:axId val="17170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7A-4783-8852-FE331D3CF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04320"/>
        <c:axId val="171706240"/>
      </c:lineChart>
      <c:dateAx>
        <c:axId val="17170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06240"/>
        <c:crosses val="autoZero"/>
        <c:auto val="1"/>
        <c:lblOffset val="100"/>
        <c:baseTimeUnit val="years"/>
      </c:dateAx>
      <c:valAx>
        <c:axId val="17170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704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31119</c:v>
                </c:pt>
                <c:pt idx="1">
                  <c:v>33091</c:v>
                </c:pt>
                <c:pt idx="2">
                  <c:v>34560</c:v>
                </c:pt>
                <c:pt idx="3">
                  <c:v>35191</c:v>
                </c:pt>
                <c:pt idx="4">
                  <c:v>33710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F2-48B8-A920-67F8481A2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26560"/>
        <c:axId val="18540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F2-48B8-A920-67F8481A2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26560"/>
        <c:axId val="185406976"/>
      </c:lineChart>
      <c:dateAx>
        <c:axId val="18462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406976"/>
        <c:crosses val="autoZero"/>
        <c:auto val="1"/>
        <c:lblOffset val="100"/>
        <c:baseTimeUnit val="years"/>
      </c:dateAx>
      <c:valAx>
        <c:axId val="18540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4626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3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中島町駐車場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530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500.2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620.29999999999995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618.79999999999995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642.70000000000005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559.29999999999995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485.7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504.8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519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523.79999999999995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519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80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83.9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83.8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84.4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82.1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31119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33091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34560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35191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33710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YGATeujrgW7/GOUQB4uypzqVOTJ4Sz6Wais4SUcfvIhpe7OqpTQB3Gsg8wZ0lFI/sKZMGUP043BuLJX5tuklw==" saltValue="rLxff4OWse36i7k/6LHlC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101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102</v>
      </c>
      <c r="AW5" s="59" t="s">
        <v>92</v>
      </c>
      <c r="AX5" s="59" t="s">
        <v>93</v>
      </c>
      <c r="AY5" s="59" t="s">
        <v>101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92</v>
      </c>
      <c r="BI5" s="59" t="s">
        <v>103</v>
      </c>
      <c r="BJ5" s="59" t="s">
        <v>101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93</v>
      </c>
      <c r="BU5" s="59" t="s">
        <v>101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102</v>
      </c>
      <c r="CQ5" s="59" t="s">
        <v>92</v>
      </c>
      <c r="CR5" s="59" t="s">
        <v>103</v>
      </c>
      <c r="CS5" s="59" t="s">
        <v>101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104</v>
      </c>
      <c r="B6" s="60">
        <f>B8</f>
        <v>2018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11</v>
      </c>
      <c r="H6" s="60" t="str">
        <f>SUBSTITUTE(H8,"　","")</f>
        <v>広島県広島市</v>
      </c>
      <c r="I6" s="60" t="str">
        <f t="shared" si="1"/>
        <v>中島町駐車場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45</v>
      </c>
      <c r="S6" s="62" t="str">
        <f t="shared" si="1"/>
        <v>公共施設</v>
      </c>
      <c r="T6" s="62" t="str">
        <f t="shared" si="1"/>
        <v>無</v>
      </c>
      <c r="U6" s="63">
        <f t="shared" si="1"/>
        <v>530</v>
      </c>
      <c r="V6" s="63">
        <f t="shared" si="1"/>
        <v>42</v>
      </c>
      <c r="W6" s="63">
        <f t="shared" si="1"/>
        <v>300</v>
      </c>
      <c r="X6" s="62" t="str">
        <f t="shared" si="1"/>
        <v>利用料金制</v>
      </c>
      <c r="Y6" s="64">
        <f>IF(Y8="-",NA(),Y8)</f>
        <v>500.2</v>
      </c>
      <c r="Z6" s="64">
        <f t="shared" ref="Z6:AH6" si="2">IF(Z8="-",NA(),Z8)</f>
        <v>620.29999999999995</v>
      </c>
      <c r="AA6" s="64">
        <f t="shared" si="2"/>
        <v>618.79999999999995</v>
      </c>
      <c r="AB6" s="64">
        <f t="shared" si="2"/>
        <v>642.70000000000005</v>
      </c>
      <c r="AC6" s="64">
        <f t="shared" si="2"/>
        <v>559.29999999999995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80</v>
      </c>
      <c r="BG6" s="64">
        <f t="shared" ref="BG6:BO6" si="5">IF(BG8="-",NA(),BG8)</f>
        <v>83.9</v>
      </c>
      <c r="BH6" s="64">
        <f t="shared" si="5"/>
        <v>83.8</v>
      </c>
      <c r="BI6" s="64">
        <f t="shared" si="5"/>
        <v>84.4</v>
      </c>
      <c r="BJ6" s="64">
        <f t="shared" si="5"/>
        <v>82.1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31119</v>
      </c>
      <c r="BR6" s="65">
        <f t="shared" ref="BR6:BZ6" si="6">IF(BR8="-",NA(),BR8)</f>
        <v>33091</v>
      </c>
      <c r="BS6" s="65">
        <f t="shared" si="6"/>
        <v>34560</v>
      </c>
      <c r="BT6" s="65">
        <f t="shared" si="6"/>
        <v>35191</v>
      </c>
      <c r="BU6" s="65">
        <f t="shared" si="6"/>
        <v>33710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485.7</v>
      </c>
      <c r="DL6" s="64">
        <f t="shared" ref="DL6:DT6" si="9">IF(DL8="-",NA(),DL8)</f>
        <v>504.8</v>
      </c>
      <c r="DM6" s="64">
        <f t="shared" si="9"/>
        <v>519</v>
      </c>
      <c r="DN6" s="64">
        <f t="shared" si="9"/>
        <v>523.79999999999995</v>
      </c>
      <c r="DO6" s="64">
        <f t="shared" si="9"/>
        <v>519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106</v>
      </c>
      <c r="B7" s="60">
        <f t="shared" ref="B7:X7" si="10">B8</f>
        <v>2018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11</v>
      </c>
      <c r="H7" s="60" t="str">
        <f t="shared" si="10"/>
        <v>広島県　広島市</v>
      </c>
      <c r="I7" s="60" t="str">
        <f t="shared" si="10"/>
        <v>中島町駐車場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45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530</v>
      </c>
      <c r="V7" s="63">
        <f t="shared" si="10"/>
        <v>42</v>
      </c>
      <c r="W7" s="63">
        <f t="shared" si="10"/>
        <v>300</v>
      </c>
      <c r="X7" s="62" t="str">
        <f t="shared" si="10"/>
        <v>利用料金制</v>
      </c>
      <c r="Y7" s="64">
        <f>Y8</f>
        <v>500.2</v>
      </c>
      <c r="Z7" s="64">
        <f t="shared" ref="Z7:AH7" si="11">Z8</f>
        <v>620.29999999999995</v>
      </c>
      <c r="AA7" s="64">
        <f t="shared" si="11"/>
        <v>618.79999999999995</v>
      </c>
      <c r="AB7" s="64">
        <f t="shared" si="11"/>
        <v>642.70000000000005</v>
      </c>
      <c r="AC7" s="64">
        <f t="shared" si="11"/>
        <v>559.29999999999995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80</v>
      </c>
      <c r="BG7" s="64">
        <f t="shared" ref="BG7:BO7" si="14">BG8</f>
        <v>83.9</v>
      </c>
      <c r="BH7" s="64">
        <f t="shared" si="14"/>
        <v>83.8</v>
      </c>
      <c r="BI7" s="64">
        <f t="shared" si="14"/>
        <v>84.4</v>
      </c>
      <c r="BJ7" s="64">
        <f t="shared" si="14"/>
        <v>82.1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31119</v>
      </c>
      <c r="BR7" s="65">
        <f t="shared" ref="BR7:BZ7" si="15">BR8</f>
        <v>33091</v>
      </c>
      <c r="BS7" s="65">
        <f t="shared" si="15"/>
        <v>34560</v>
      </c>
      <c r="BT7" s="65">
        <f t="shared" si="15"/>
        <v>35191</v>
      </c>
      <c r="BU7" s="65">
        <f t="shared" si="15"/>
        <v>33710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105</v>
      </c>
      <c r="CL7" s="61"/>
      <c r="CM7" s="63">
        <f>CM8</f>
        <v>0</v>
      </c>
      <c r="CN7" s="63">
        <f>CN8</f>
        <v>0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485.7</v>
      </c>
      <c r="DL7" s="64">
        <f t="shared" ref="DL7:DT7" si="17">DL8</f>
        <v>504.8</v>
      </c>
      <c r="DM7" s="64">
        <f t="shared" si="17"/>
        <v>519</v>
      </c>
      <c r="DN7" s="64">
        <f t="shared" si="17"/>
        <v>523.79999999999995</v>
      </c>
      <c r="DO7" s="64">
        <f t="shared" si="17"/>
        <v>519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341002</v>
      </c>
      <c r="D8" s="67">
        <v>47</v>
      </c>
      <c r="E8" s="67">
        <v>14</v>
      </c>
      <c r="F8" s="67">
        <v>0</v>
      </c>
      <c r="G8" s="67">
        <v>11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 t="s">
        <v>115</v>
      </c>
      <c r="P8" s="69" t="s">
        <v>116</v>
      </c>
      <c r="Q8" s="69" t="s">
        <v>117</v>
      </c>
      <c r="R8" s="70">
        <v>45</v>
      </c>
      <c r="S8" s="69" t="s">
        <v>118</v>
      </c>
      <c r="T8" s="69" t="s">
        <v>119</v>
      </c>
      <c r="U8" s="70">
        <v>530</v>
      </c>
      <c r="V8" s="70">
        <v>42</v>
      </c>
      <c r="W8" s="70">
        <v>300</v>
      </c>
      <c r="X8" s="69" t="s">
        <v>120</v>
      </c>
      <c r="Y8" s="71">
        <v>500.2</v>
      </c>
      <c r="Z8" s="71">
        <v>620.29999999999995</v>
      </c>
      <c r="AA8" s="71">
        <v>618.79999999999995</v>
      </c>
      <c r="AB8" s="71">
        <v>642.70000000000005</v>
      </c>
      <c r="AC8" s="71">
        <v>559.29999999999995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80</v>
      </c>
      <c r="BG8" s="71">
        <v>83.9</v>
      </c>
      <c r="BH8" s="71">
        <v>83.8</v>
      </c>
      <c r="BI8" s="71">
        <v>84.4</v>
      </c>
      <c r="BJ8" s="71">
        <v>82.1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31119</v>
      </c>
      <c r="BR8" s="72">
        <v>33091</v>
      </c>
      <c r="BS8" s="72">
        <v>34560</v>
      </c>
      <c r="BT8" s="73">
        <v>35191</v>
      </c>
      <c r="BU8" s="73">
        <v>33710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112</v>
      </c>
      <c r="CC8" s="71" t="s">
        <v>112</v>
      </c>
      <c r="CD8" s="71" t="s">
        <v>112</v>
      </c>
      <c r="CE8" s="71" t="s">
        <v>112</v>
      </c>
      <c r="CF8" s="71" t="s">
        <v>112</v>
      </c>
      <c r="CG8" s="71" t="s">
        <v>112</v>
      </c>
      <c r="CH8" s="71" t="s">
        <v>112</v>
      </c>
      <c r="CI8" s="71" t="s">
        <v>112</v>
      </c>
      <c r="CJ8" s="71" t="s">
        <v>112</v>
      </c>
      <c r="CK8" s="71" t="s">
        <v>112</v>
      </c>
      <c r="CL8" s="68" t="s">
        <v>112</v>
      </c>
      <c r="CM8" s="70">
        <v>0</v>
      </c>
      <c r="CN8" s="70">
        <v>0</v>
      </c>
      <c r="CO8" s="71" t="s">
        <v>112</v>
      </c>
      <c r="CP8" s="71" t="s">
        <v>112</v>
      </c>
      <c r="CQ8" s="71" t="s">
        <v>112</v>
      </c>
      <c r="CR8" s="71" t="s">
        <v>112</v>
      </c>
      <c r="CS8" s="71" t="s">
        <v>112</v>
      </c>
      <c r="CT8" s="71" t="s">
        <v>112</v>
      </c>
      <c r="CU8" s="71" t="s">
        <v>112</v>
      </c>
      <c r="CV8" s="71" t="s">
        <v>112</v>
      </c>
      <c r="CW8" s="71" t="s">
        <v>112</v>
      </c>
      <c r="CX8" s="71" t="s">
        <v>112</v>
      </c>
      <c r="CY8" s="68" t="s">
        <v>112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485.7</v>
      </c>
      <c r="DL8" s="71">
        <v>504.8</v>
      </c>
      <c r="DM8" s="71">
        <v>519</v>
      </c>
      <c r="DN8" s="71">
        <v>523.79999999999995</v>
      </c>
      <c r="DO8" s="71">
        <v>519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脇田 知茂</cp:lastModifiedBy>
  <cp:lastPrinted>2020-01-29T05:59:56Z</cp:lastPrinted>
  <dcterms:created xsi:type="dcterms:W3CDTF">2019-12-05T07:27:07Z</dcterms:created>
  <dcterms:modified xsi:type="dcterms:W3CDTF">2020-01-29T05:59:58Z</dcterms:modified>
</cp:coreProperties>
</file>