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YK9fbmACg4QIUmhybG8j3ZdRonFqtL9bXrQcMgkl/oJ5FHcLd1FyMezWgMh6ODCDuZ7e4uaXMIImBTZmvJSIOQ==" workbookSaltValue="1tEwEHJzFmyw4oihh5Ih5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IE76" i="4"/>
  <c r="BZ30" i="4"/>
  <c r="LT76" i="4"/>
  <c r="GQ51" i="4"/>
  <c r="LH30" i="4"/>
  <c r="BZ51" i="4"/>
  <c r="GQ30" i="4"/>
  <c r="BG30" i="4"/>
  <c r="KO30" i="4"/>
  <c r="HP76" i="4"/>
  <c r="BG51" i="4"/>
  <c r="AV76" i="4"/>
  <c r="KO51" i="4"/>
  <c r="LE76" i="4"/>
  <c r="FX30" i="4"/>
  <c r="FX51" i="4"/>
  <c r="JV30" i="4"/>
  <c r="HA76" i="4"/>
  <c r="AN51" i="4"/>
  <c r="FE30" i="4"/>
  <c r="JV51" i="4"/>
  <c r="KP76" i="4"/>
  <c r="AN30" i="4"/>
  <c r="AG76" i="4"/>
  <c r="FE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<sst xmlns="http://schemas.openxmlformats.org/spreadsheetml/2006/main" count="278" uniqueCount="143">
  <si>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</si>
  <si>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</si>
  <si>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</si>
  <si>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</si>
  <si>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</si>
  <si>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</si>
  <si>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</si>
  <si>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</si>
  <si>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</si>
  <si>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</si>
  <si>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</si>
  <si>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</si>
  <si>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</si>
  <si>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</si>
  <si>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</si>
  <si>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</si>
  <si>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</si>
  <si>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</si>
  <si>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</si>
  <si>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</si>
  <si>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</si>
  <si>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</si>
  <si>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</si>
  <si>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</si>
  <si>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</si>
  <si>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</si>
  <si>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</si>
  <si>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</si>
  <si>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</si>
  <si>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</si>
  <si>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</si>
  <si>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</si>
  <si>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</si>
  <si>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</si>
  <si>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</si>
  <si>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</si>
  <si>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</si>
  <si>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</si>
  <si>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</si>
  <si>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</si>
  <si>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</si>
  <si>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</si>
  <si>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</si>
  <si>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</si>
  <si>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</si>
  <si>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</si>
  <si>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</si>
  <si>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</si>
  <si>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</si>
  <si>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</si>
  <si>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</si>
  <si>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</si>
  <si>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</si>
  <si>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</si>
  <si>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</si>
  <si>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</si>
  <si>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</si>
  <si>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</si>
  <si>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</si>
  <si>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</si>
  <si>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</si>
  <si>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</si>
  <si>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</si>
  <si>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</si>
  <si>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</si>
  <si>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</si>
  <si>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</si>
  <si>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</si>
  <si>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</si>
  <si>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</si>
  <si>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</si>
  <si>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</si>
  <si>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</si>
  <si>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</si>
  <si>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</si>
  <si>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</si>
  <si>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</si>
  <si>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</si>
  <si>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</si>
  <si>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</si>
  <si>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</si>
  <si>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</si>
  <si>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</si>
  <si>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</si>
  <si>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</si>
  <si>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</si>
  <si>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</si>
  <si>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</si>
  <si>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</si>
  <si>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</si>
  <si>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</si>
  <si>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</si>
  <si>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</si>
  <si>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</si>
  <si>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</si>
  <si>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</si>
  <si>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</si>
  <si>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</si>
  <si>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</si>
  <si>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</si>
  <si>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</si>
  <si>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</si>
  <si>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</si>
  <si>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</si>
  <si>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</si>
  <si>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</si>
  <si>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</si>
  <si>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</si>
  <si>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</si>
  <si>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</si>
  <si>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</si>
  <si>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</si>
  <si>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</si>
  <si>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</si>
  <si>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当該値(N-4)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</si>
  <si>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</si>
  <si>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</si>
  <si>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</si>
  <si>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</si>
  <si>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</si>
  <si>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</si>
  <si>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</si>
  <si>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鶴見町駐車場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</si>
  <si>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</si>
  <si>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</si>
  <si>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</si>
  <si>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</si>
  <si>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</si>
  <si>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</si>
  <si>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</si>
  <si>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</si>
  <si>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</si>
  <si>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</si>
  <si>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</si>
  <si>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</si>
  <si>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</si>
  <si>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</si>
  <si>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</si>
  <si>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</si>
  <si>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</si>
  <si>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類似施設平均値を下回っています。公債費の償還に伴い低下していきます。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rPh sb="78" eb="80">
      <t>ルイジ</t>
    </rPh>
    <rPh sb="80" eb="82">
      <t>シセツ</t>
    </rPh>
    <rPh sb="82" eb="85">
      <t>ヘイキンチ</t>
    </rPh>
    <rPh sb="94" eb="97">
      <t>コウサイヒ</t>
    </rPh>
    <rPh sb="98" eb="100">
      <t>ショウカン</t>
    </rPh>
    <rPh sb="101" eb="102">
      <t>トモナ</t>
    </rPh>
    <rPh sb="103" eb="105">
      <t>テイカ</t>
    </rPh>
    <phoneticPr fontId="15"/>
  </si>
  <si>
    <t>⑪稼働率
　類似施設平均値を下回っています。今後も同程度の稼働率が見込まれます。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</si>
  <si>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7">
      <t>ウエ</t>
    </rPh>
    <rPh sb="173" eb="176">
      <t>シュウエキセイ</t>
    </rPh>
    <rPh sb="177" eb="179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</si>
</sst>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215.3</c:v>
                </c:pt>
                <c:pt idx="1">
                  <c:v>278.7</c:v>
                </c:pt>
                <c:pt idx="2">
                  <c:v>218.6</c:v>
                </c:pt>
                <c:pt idx="3">
                  <c:v>272.60000000000002</c:v>
                </c:pt>
                <c:pt idx="4">
                  <c:v>213.1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9C-4EC3-B152-F2F131EF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3568"/>
        <c:axId val="407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9C-4EC3-B152-F2F131EF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3568"/>
        <c:axId val="40777216"/>
      </c:lineChart>
      <c:dateAx>
        <c:axId val="1289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77216"/>
        <c:crosses val="autoZero"/>
        <c:auto val="1"/>
        <c:lblOffset val="100"/>
        <c:baseTimeUnit val="years"/>
      </c:dateAx>
      <c:valAx>
        <c:axId val="407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89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87.6</c:v>
                </c:pt>
                <c:pt idx="3">
                  <c:v>72</c:v>
                </c:pt>
                <c:pt idx="4">
                  <c:v>81.2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BA-4A12-969D-966BBABB3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54400"/>
        <c:axId val="19005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BA-4A12-969D-966BBABB3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54400"/>
        <c:axId val="190056320"/>
      </c:lineChart>
      <c:dateAx>
        <c:axId val="19005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56320"/>
        <c:crosses val="autoZero"/>
        <c:auto val="1"/>
        <c:lblOffset val="100"/>
        <c:baseTimeUnit val="years"/>
      </c:dateAx>
      <c:valAx>
        <c:axId val="19005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05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D1-46D9-AB68-3631BB15F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39488"/>
        <c:axId val="19024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D1-46D9-AB68-3631BB15F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39488"/>
        <c:axId val="190241792"/>
      </c:lineChart>
      <c:dateAx>
        <c:axId val="19023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41792"/>
        <c:crosses val="autoZero"/>
        <c:auto val="1"/>
        <c:lblOffset val="100"/>
        <c:baseTimeUnit val="years"/>
      </c:dateAx>
      <c:valAx>
        <c:axId val="19024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23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2-4D22-B396-18992D85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18656"/>
        <c:axId val="22102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42-4D22-B396-18992D85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18656"/>
        <c:axId val="221022080"/>
      </c:lineChart>
      <c:dateAx>
        <c:axId val="19691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22080"/>
        <c:crosses val="autoZero"/>
        <c:auto val="1"/>
        <c:lblOffset val="100"/>
        <c:baseTimeUnit val="years"/>
      </c:dateAx>
      <c:valAx>
        <c:axId val="22102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91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89-40F8-86E7-A56287511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94208"/>
        <c:axId val="1428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89-40F8-86E7-A56287511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94208"/>
        <c:axId val="142896128"/>
      </c:lineChart>
      <c:dateAx>
        <c:axId val="14289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96128"/>
        <c:crosses val="autoZero"/>
        <c:auto val="1"/>
        <c:lblOffset val="100"/>
        <c:baseTimeUnit val="years"/>
      </c:dateAx>
      <c:valAx>
        <c:axId val="1428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9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5-4777-8FDB-A6C2CF7C0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31072"/>
        <c:axId val="14293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5-4777-8FDB-A6C2CF7C0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1072"/>
        <c:axId val="142932992"/>
      </c:lineChart>
      <c:dateAx>
        <c:axId val="14293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32992"/>
        <c:crosses val="autoZero"/>
        <c:auto val="1"/>
        <c:lblOffset val="100"/>
        <c:baseTimeUnit val="years"/>
      </c:dateAx>
      <c:valAx>
        <c:axId val="14293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2931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247.3</c:v>
                </c:pt>
                <c:pt idx="1">
                  <c:v>252.7</c:v>
                </c:pt>
                <c:pt idx="2">
                  <c:v>243.6</c:v>
                </c:pt>
                <c:pt idx="3">
                  <c:v>261.8</c:v>
                </c:pt>
                <c:pt idx="4">
                  <c:v>245.5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0-4B2C-B0F3-B7070417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1600"/>
        <c:axId val="14324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B0-4B2C-B0F3-B7070417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1600"/>
        <c:axId val="143243520"/>
      </c:lineChart>
      <c:dateAx>
        <c:axId val="14324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3520"/>
        <c:crosses val="autoZero"/>
        <c:auto val="1"/>
        <c:lblOffset val="100"/>
        <c:baseTimeUnit val="years"/>
      </c:dateAx>
      <c:valAx>
        <c:axId val="14324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4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53.3</c:v>
                </c:pt>
                <c:pt idx="1">
                  <c:v>64.099999999999994</c:v>
                </c:pt>
                <c:pt idx="2">
                  <c:v>54.3</c:v>
                </c:pt>
                <c:pt idx="3">
                  <c:v>63.4</c:v>
                </c:pt>
                <c:pt idx="4">
                  <c:v>53.2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7B-4951-AF52-9F2C9D61C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2400"/>
        <c:axId val="14346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7B-4951-AF52-9F2C9D61C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62400"/>
        <c:axId val="143464320"/>
      </c:lineChart>
      <c:dateAx>
        <c:axId val="14346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64320"/>
        <c:crosses val="autoZero"/>
        <c:auto val="1"/>
        <c:lblOffset val="100"/>
        <c:baseTimeUnit val="years"/>
      </c:dateAx>
      <c:valAx>
        <c:axId val="14346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62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11665</c:v>
                </c:pt>
                <c:pt idx="1">
                  <c:v>14880</c:v>
                </c:pt>
                <c:pt idx="2">
                  <c:v>10346</c:v>
                </c:pt>
                <c:pt idx="3">
                  <c:v>14703</c:v>
                </c:pt>
                <c:pt idx="4">
                  <c:v>10943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78-49B2-AFC8-A4C059E7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4048"/>
        <c:axId val="1434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78-49B2-AFC8-A4C059E7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4048"/>
        <c:axId val="143492608"/>
      </c:lineChart>
      <c:dateAx>
        <c:axId val="14347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92608"/>
        <c:crosses val="autoZero"/>
        <c:auto val="1"/>
        <c:lblOffset val="100"/>
        <c:baseTimeUnit val="years"/>
      </c:dateAx>
      <c:valAx>
        <c:axId val="1434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鶴見町駐車場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736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215.3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278.7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218.6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272.60000000000002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213.1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247.3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252.7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243.6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261.8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245.5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53.3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64.099999999999994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54.3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63.4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53.2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11665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14880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10346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14703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10943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34128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87.6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72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81.2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YGcrdBSwFRJdAXS/mNRQeKa5hGnB86FoCMBv7TMwW1/kKuX//N8ugymaXeebNtM1NP/VJ/aM4zL25H+SsmZ0g==" saltValue="ejIEFJ3jSmrQ/x2B2JPPP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92</v>
      </c>
      <c r="AM5" s="59" t="s">
        <v>93</v>
      </c>
      <c r="AN5" s="59" t="s">
        <v>102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103</v>
      </c>
      <c r="AV5" s="59" t="s">
        <v>91</v>
      </c>
      <c r="AW5" s="59" t="s">
        <v>104</v>
      </c>
      <c r="AX5" s="59" t="s">
        <v>105</v>
      </c>
      <c r="AY5" s="59" t="s">
        <v>102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106</v>
      </c>
      <c r="BG5" s="59" t="s">
        <v>107</v>
      </c>
      <c r="BH5" s="59" t="s">
        <v>108</v>
      </c>
      <c r="BI5" s="59" t="s">
        <v>109</v>
      </c>
      <c r="BJ5" s="59" t="s">
        <v>110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103</v>
      </c>
      <c r="BR5" s="59" t="s">
        <v>111</v>
      </c>
      <c r="BS5" s="59" t="s">
        <v>112</v>
      </c>
      <c r="BT5" s="59" t="s">
        <v>93</v>
      </c>
      <c r="BU5" s="59" t="s">
        <v>110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106</v>
      </c>
      <c r="CC5" s="59" t="s">
        <v>113</v>
      </c>
      <c r="CD5" s="59" t="s">
        <v>104</v>
      </c>
      <c r="CE5" s="59" t="s">
        <v>93</v>
      </c>
      <c r="CF5" s="59" t="s">
        <v>102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114</v>
      </c>
      <c r="CP5" s="59" t="s">
        <v>91</v>
      </c>
      <c r="CQ5" s="59" t="s">
        <v>92</v>
      </c>
      <c r="CR5" s="59" t="s">
        <v>93</v>
      </c>
      <c r="CS5" s="59" t="s">
        <v>115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107</v>
      </c>
      <c r="DB5" s="59" t="s">
        <v>108</v>
      </c>
      <c r="DC5" s="59" t="s">
        <v>116</v>
      </c>
      <c r="DD5" s="59" t="s">
        <v>102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111</v>
      </c>
      <c r="DM5" s="59" t="s">
        <v>112</v>
      </c>
      <c r="DN5" s="59" t="s">
        <v>93</v>
      </c>
      <c r="DO5" s="59" t="s">
        <v>110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117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19</v>
      </c>
      <c r="H6" s="60" t="str">
        <f>SUBSTITUTE(H8,"　","")</f>
        <v>広島県広島市</v>
      </c>
      <c r="I6" s="60" t="str">
        <f t="shared" si="1"/>
        <v>鶴見町駐車場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32</v>
      </c>
      <c r="S6" s="62" t="str">
        <f t="shared" si="1"/>
        <v>商業施設</v>
      </c>
      <c r="T6" s="62" t="str">
        <f t="shared" si="1"/>
        <v>無</v>
      </c>
      <c r="U6" s="63">
        <f t="shared" si="1"/>
        <v>736</v>
      </c>
      <c r="V6" s="63">
        <f t="shared" si="1"/>
        <v>55</v>
      </c>
      <c r="W6" s="63">
        <f t="shared" si="1"/>
        <v>200</v>
      </c>
      <c r="X6" s="62" t="str">
        <f t="shared" si="1"/>
        <v>利用料金制</v>
      </c>
      <c r="Y6" s="64">
        <f>IF(Y8="-",NA(),Y8)</f>
        <v>215.3</v>
      </c>
      <c r="Z6" s="64">
        <f t="shared" ref="Z6:AH6" si="2">IF(Z8="-",NA(),Z8)</f>
        <v>278.7</v>
      </c>
      <c r="AA6" s="64">
        <f t="shared" si="2"/>
        <v>218.6</v>
      </c>
      <c r="AB6" s="64">
        <f t="shared" si="2"/>
        <v>272.60000000000002</v>
      </c>
      <c r="AC6" s="64">
        <f t="shared" si="2"/>
        <v>213.1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53.3</v>
      </c>
      <c r="BG6" s="64">
        <f t="shared" ref="BG6:BO6" si="5">IF(BG8="-",NA(),BG8)</f>
        <v>64.099999999999994</v>
      </c>
      <c r="BH6" s="64">
        <f t="shared" si="5"/>
        <v>54.3</v>
      </c>
      <c r="BI6" s="64">
        <f t="shared" si="5"/>
        <v>63.4</v>
      </c>
      <c r="BJ6" s="64">
        <f t="shared" si="5"/>
        <v>53.2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11665</v>
      </c>
      <c r="BR6" s="65">
        <f t="shared" ref="BR6:BZ6" si="6">IF(BR8="-",NA(),BR8)</f>
        <v>14880</v>
      </c>
      <c r="BS6" s="65">
        <f t="shared" si="6"/>
        <v>10346</v>
      </c>
      <c r="BT6" s="65">
        <f t="shared" si="6"/>
        <v>14703</v>
      </c>
      <c r="BU6" s="65">
        <f t="shared" si="6"/>
        <v>10943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0</v>
      </c>
      <c r="CN6" s="63">
        <f t="shared" si="7"/>
        <v>34128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87.6</v>
      </c>
      <c r="DC6" s="64">
        <f t="shared" si="8"/>
        <v>72</v>
      </c>
      <c r="DD6" s="64">
        <f t="shared" si="8"/>
        <v>81.2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247.3</v>
      </c>
      <c r="DL6" s="64">
        <f t="shared" ref="DL6:DT6" si="9">IF(DL8="-",NA(),DL8)</f>
        <v>252.7</v>
      </c>
      <c r="DM6" s="64">
        <f t="shared" si="9"/>
        <v>243.6</v>
      </c>
      <c r="DN6" s="64">
        <f t="shared" si="9"/>
        <v>261.8</v>
      </c>
      <c r="DO6" s="64">
        <f t="shared" si="9"/>
        <v>245.5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119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19</v>
      </c>
      <c r="H7" s="60" t="str">
        <f t="shared" si="10"/>
        <v>広島県　広島市</v>
      </c>
      <c r="I7" s="60" t="str">
        <f t="shared" si="10"/>
        <v>鶴見町駐車場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736</v>
      </c>
      <c r="V7" s="63">
        <f t="shared" si="10"/>
        <v>55</v>
      </c>
      <c r="W7" s="63">
        <f t="shared" si="10"/>
        <v>200</v>
      </c>
      <c r="X7" s="62" t="str">
        <f t="shared" si="10"/>
        <v>利用料金制</v>
      </c>
      <c r="Y7" s="64">
        <f>Y8</f>
        <v>215.3</v>
      </c>
      <c r="Z7" s="64">
        <f t="shared" ref="Z7:AH7" si="11">Z8</f>
        <v>278.7</v>
      </c>
      <c r="AA7" s="64">
        <f t="shared" si="11"/>
        <v>218.6</v>
      </c>
      <c r="AB7" s="64">
        <f t="shared" si="11"/>
        <v>272.60000000000002</v>
      </c>
      <c r="AC7" s="64">
        <f t="shared" si="11"/>
        <v>213.1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53.3</v>
      </c>
      <c r="BG7" s="64">
        <f t="shared" ref="BG7:BO7" si="14">BG8</f>
        <v>64.099999999999994</v>
      </c>
      <c r="BH7" s="64">
        <f t="shared" si="14"/>
        <v>54.3</v>
      </c>
      <c r="BI7" s="64">
        <f t="shared" si="14"/>
        <v>63.4</v>
      </c>
      <c r="BJ7" s="64">
        <f t="shared" si="14"/>
        <v>53.2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11665</v>
      </c>
      <c r="BR7" s="65">
        <f t="shared" ref="BR7:BZ7" si="15">BR8</f>
        <v>14880</v>
      </c>
      <c r="BS7" s="65">
        <f t="shared" si="15"/>
        <v>10346</v>
      </c>
      <c r="BT7" s="65">
        <f t="shared" si="15"/>
        <v>14703</v>
      </c>
      <c r="BU7" s="65">
        <f t="shared" si="15"/>
        <v>10943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118</v>
      </c>
      <c r="CL7" s="61"/>
      <c r="CM7" s="63">
        <f>CM8</f>
        <v>0</v>
      </c>
      <c r="CN7" s="63">
        <f>CN8</f>
        <v>34128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87.6</v>
      </c>
      <c r="DC7" s="64">
        <f t="shared" si="16"/>
        <v>72</v>
      </c>
      <c r="DD7" s="64">
        <f t="shared" si="16"/>
        <v>81.2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247.3</v>
      </c>
      <c r="DL7" s="64">
        <f t="shared" ref="DL7:DT7" si="17">DL8</f>
        <v>252.7</v>
      </c>
      <c r="DM7" s="64">
        <f t="shared" si="17"/>
        <v>243.6</v>
      </c>
      <c r="DN7" s="64">
        <f t="shared" si="17"/>
        <v>261.8</v>
      </c>
      <c r="DO7" s="64">
        <f t="shared" si="17"/>
        <v>245.5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19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32</v>
      </c>
      <c r="S8" s="69" t="s">
        <v>131</v>
      </c>
      <c r="T8" s="69" t="s">
        <v>132</v>
      </c>
      <c r="U8" s="70">
        <v>736</v>
      </c>
      <c r="V8" s="70">
        <v>55</v>
      </c>
      <c r="W8" s="70">
        <v>200</v>
      </c>
      <c r="X8" s="69" t="s">
        <v>133</v>
      </c>
      <c r="Y8" s="71">
        <v>215.3</v>
      </c>
      <c r="Z8" s="71">
        <v>278.7</v>
      </c>
      <c r="AA8" s="71">
        <v>218.6</v>
      </c>
      <c r="AB8" s="71">
        <v>272.60000000000002</v>
      </c>
      <c r="AC8" s="71">
        <v>213.1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53.3</v>
      </c>
      <c r="BG8" s="71">
        <v>64.099999999999994</v>
      </c>
      <c r="BH8" s="71">
        <v>54.3</v>
      </c>
      <c r="BI8" s="71">
        <v>63.4</v>
      </c>
      <c r="BJ8" s="71">
        <v>53.2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11665</v>
      </c>
      <c r="BR8" s="72">
        <v>14880</v>
      </c>
      <c r="BS8" s="72">
        <v>10346</v>
      </c>
      <c r="BT8" s="73">
        <v>14703</v>
      </c>
      <c r="BU8" s="73">
        <v>10943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34128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0</v>
      </c>
      <c r="DA8" s="71">
        <v>0</v>
      </c>
      <c r="DB8" s="71">
        <v>87.6</v>
      </c>
      <c r="DC8" s="71">
        <v>72</v>
      </c>
      <c r="DD8" s="71">
        <v>81.2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247.3</v>
      </c>
      <c r="DL8" s="71">
        <v>252.7</v>
      </c>
      <c r="DM8" s="71">
        <v>243.6</v>
      </c>
      <c r="DN8" s="71">
        <v>261.8</v>
      </c>
      <c r="DO8" s="71">
        <v>245.5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2020-01-29T06:02:01Z</cp:lastPrinted>
  <dcterms:created xsi:type="dcterms:W3CDTF">2019-12-05T07:27:13Z</dcterms:created>
  <dcterms:modified xsi:type="dcterms:W3CDTF">2020-01-29T06:02:02Z</dcterms:modified>
</cp:coreProperties>
</file>