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cBKfNt4Td84itVDI50smYLb+wgscub/36ioinL0fpGYaS4n6gcXhikoQOrPvMjJopwqrWBEoS2kcTWeAk7+69g==" workbookSaltValue="iu4b6MUBoUlhhv64FgO7m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IE76" i="4"/>
  <c r="BZ51" i="4"/>
  <c r="LT76" i="4"/>
  <c r="GQ51" i="4"/>
  <c r="LH30" i="4"/>
  <c r="GQ30" i="4"/>
  <c r="BZ30" i="4"/>
  <c r="BG30" i="4"/>
  <c r="LE76" i="4"/>
  <c r="KO30" i="4"/>
  <c r="HP76" i="4"/>
  <c r="FX30" i="4"/>
  <c r="AV76" i="4"/>
  <c r="KO51" i="4"/>
  <c r="FX51" i="4"/>
  <c r="BG51" i="4"/>
  <c r="FE51" i="4"/>
  <c r="HA76" i="4"/>
  <c r="AN51" i="4"/>
  <c r="FE30" i="4"/>
  <c r="AG76" i="4"/>
  <c r="JV51" i="4"/>
  <c r="KP76" i="4"/>
  <c r="AN30" i="4"/>
  <c r="JV30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<sst xmlns="http://schemas.openxmlformats.org/spreadsheetml/2006/main" count="278" uniqueCount="134">
  <si>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</si>
  <si>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</si>
  <si>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</si>
  <si>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</si>
  <si>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</si>
  <si>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</si>
  <si>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</si>
  <si>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</si>
  <si>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</si>
  <si>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</si>
  <si>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</si>
  <si>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</si>
  <si>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</si>
  <si>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</si>
  <si>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</si>
  <si>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</si>
  <si>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</si>
  <si>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</si>
  <si>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</si>
  <si>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</si>
  <si>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</si>
  <si>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</si>
  <si>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</si>
  <si>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</si>
  <si>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</si>
  <si>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</si>
  <si>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</si>
  <si>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</si>
  <si>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</si>
  <si>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</si>
  <si>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</si>
  <si>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</si>
  <si>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</si>
  <si>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</si>
  <si>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</si>
  <si>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</si>
  <si>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</si>
  <si>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</si>
  <si>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</si>
  <si>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</si>
  <si>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</si>
  <si>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</si>
  <si>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</si>
  <si>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</si>
  <si>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</si>
  <si>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</si>
  <si>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</si>
  <si>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</si>
  <si>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</si>
  <si>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</si>
  <si>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</si>
  <si>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</si>
  <si>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</si>
  <si>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</si>
  <si>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</si>
  <si>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</si>
  <si>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</si>
  <si>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</si>
  <si>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</si>
  <si>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</si>
  <si>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</si>
  <si>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</si>
  <si>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</si>
  <si>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</si>
  <si>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</si>
  <si>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</si>
  <si>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</si>
  <si>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</si>
  <si>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</si>
  <si>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</si>
  <si>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</si>
  <si>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</si>
  <si>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</si>
  <si>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</si>
  <si>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</si>
  <si>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</si>
  <si>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</si>
  <si>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</si>
  <si>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</si>
  <si>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</si>
  <si>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</si>
  <si>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</si>
  <si>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</si>
  <si>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</si>
  <si>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</si>
  <si>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</si>
  <si>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</si>
  <si>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</si>
  <si>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</si>
  <si>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</si>
  <si>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</si>
  <si>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</si>
  <si>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</si>
  <si>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</si>
  <si>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</si>
  <si>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</si>
  <si>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</si>
  <si>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</si>
  <si>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</si>
  <si>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</si>
  <si>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</si>
  <si>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</si>
  <si>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</si>
  <si>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</si>
  <si>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</si>
  <si>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</si>
  <si>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</si>
  <si>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</si>
  <si>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</si>
  <si>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</si>
  <si>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</si>
  <si>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</si>
  <si>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</si>
  <si>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西新天地駐車場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</si>
  <si>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</si>
  <si>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</si>
  <si>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</si>
  <si>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</si>
  <si>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</si>
  <si>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</si>
  <si>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</si>
  <si>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</si>
  <si>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</si>
  <si>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</si>
  <si>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</si>
  <si>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</si>
  <si>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</si>
  <si>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</si>
  <si>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</si>
  <si>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</si>
  <si>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道路附属物駐車場です。
⑧設備投資見込額
　今後、老朽化した機器の改修工事のため設備投資を行う見込みです。
⑩企業債残高対料金収入比率
　類似施設平均値を下回っています。駐車場整備時に起債した公債費の残高が年々下がるため、比率も年々低下し、令和５年度には償還が完了の予定です。</t>
    <rPh sb="1" eb="3">
      <t>シキチ</t>
    </rPh>
    <rPh sb="4" eb="6">
      <t>チカ</t>
    </rPh>
    <rPh sb="8" eb="10">
      <t>ドウロ</t>
    </rPh>
    <rPh sb="10" eb="12">
      <t>フゾク</t>
    </rPh>
    <rPh sb="12" eb="13">
      <t>ブツ</t>
    </rPh>
    <rPh sb="13" eb="15">
      <t>チュウシャ</t>
    </rPh>
    <rPh sb="15" eb="16">
      <t>ジョウ</t>
    </rPh>
    <rPh sb="85" eb="86">
      <t>シタ</t>
    </rPh>
    <rPh sb="93" eb="95">
      <t>チュウシャ</t>
    </rPh>
    <rPh sb="95" eb="96">
      <t>ジョウ</t>
    </rPh>
    <rPh sb="96" eb="98">
      <t>セイビ</t>
    </rPh>
    <rPh sb="98" eb="99">
      <t>ジ</t>
    </rPh>
    <rPh sb="100" eb="102">
      <t>キサイ</t>
    </rPh>
    <rPh sb="104" eb="106">
      <t>コウサイ</t>
    </rPh>
    <rPh sb="106" eb="107">
      <t>ヒ</t>
    </rPh>
    <rPh sb="128" eb="130">
      <t>レイワ</t>
    </rPh>
    <phoneticPr fontId="15"/>
  </si>
  <si>
    <t>①収益的収支比率
　類似施設平均値を上回っており、黒字で推移しています。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13" eb="115">
      <t>ルイジ</t>
    </rPh>
    <rPh sb="115" eb="117">
      <t>シセツ</t>
    </rPh>
    <rPh sb="117" eb="120">
      <t>ヘイキンチ</t>
    </rPh>
    <rPh sb="121" eb="123">
      <t>オオハバ</t>
    </rPh>
    <rPh sb="131" eb="132">
      <t>タカ</t>
    </rPh>
    <rPh sb="133" eb="135">
      <t>エイギョウ</t>
    </rPh>
    <rPh sb="135" eb="138">
      <t>ソウリエキ</t>
    </rPh>
    <rPh sb="139" eb="141">
      <t>カクホ</t>
    </rPh>
    <rPh sb="157" eb="159">
      <t>ルイジ</t>
    </rPh>
    <rPh sb="159" eb="161">
      <t>シセツ</t>
    </rPh>
    <rPh sb="161" eb="164">
      <t>ヘイキンチ</t>
    </rPh>
    <rPh sb="165" eb="167">
      <t>ウワマワ</t>
    </rPh>
    <rPh sb="172" eb="174">
      <t>アンテイ</t>
    </rPh>
    <rPh sb="176" eb="179">
      <t>シュウエキセイ</t>
    </rPh>
    <rPh sb="180" eb="182">
      <t>カクホ</t>
    </rPh>
    <phoneticPr fontId="15"/>
  </si>
  <si>
    <t>　営業総利益、稼働率共に安定した駐車場です。公債の償還が完了すれば、さらに高い収益が見込まれます。引き続き、利用者の声を反映させながら運営を推進していきます。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アンテイ</t>
    </rPh>
    <rPh sb="16" eb="18">
      <t>チュウシャ</t>
    </rPh>
    <rPh sb="18" eb="19">
      <t>ジョウ</t>
    </rPh>
    <rPh sb="22" eb="24">
      <t>コウサイ</t>
    </rPh>
    <rPh sb="25" eb="27">
      <t>ショウカン</t>
    </rPh>
    <rPh sb="28" eb="30">
      <t>カンリョウ</t>
    </rPh>
    <rPh sb="37" eb="38">
      <t>タカ</t>
    </rPh>
    <rPh sb="39" eb="41">
      <t>シュウエキ</t>
    </rPh>
    <rPh sb="42" eb="44">
      <t>ミコ</t>
    </rPh>
    <rPh sb="49" eb="50">
      <t>ヒ</t>
    </rPh>
    <rPh sb="51" eb="52">
      <t>ツヅ</t>
    </rPh>
    <rPh sb="54" eb="57">
      <t>リヨウシャ</t>
    </rPh>
    <rPh sb="58" eb="59">
      <t>コエ</t>
    </rPh>
    <rPh sb="60" eb="62">
      <t>ハンエイ</t>
    </rPh>
    <rPh sb="67" eb="69">
      <t>ウンエイ</t>
    </rPh>
    <rPh sb="70" eb="72">
      <t>スイシン</t>
    </rPh>
    <phoneticPr fontId="15"/>
  </si>
  <si>
    <t>⑪稼働率
　類似施設平均値を上回っています。今後も高い稼働率が見込まれます。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6">
      <t>タカ</t>
    </rPh>
    <rPh sb="27" eb="29">
      <t>カドウ</t>
    </rPh>
    <rPh sb="29" eb="30">
      <t>リツ</t>
    </rPh>
    <rPh sb="31" eb="33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</si>
</sst>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233.4</c:v>
                </c:pt>
                <c:pt idx="1">
                  <c:v>294.7</c:v>
                </c:pt>
                <c:pt idx="2">
                  <c:v>256.89999999999998</c:v>
                </c:pt>
                <c:pt idx="3">
                  <c:v>285</c:v>
                </c:pt>
                <c:pt idx="4">
                  <c:v>258.5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44-49F4-8EBC-ADDD38940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93216"/>
        <c:axId val="4079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44-49F4-8EBC-ADDD38940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93216"/>
        <c:axId val="40795520"/>
      </c:lineChart>
      <c:dateAx>
        <c:axId val="4079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95520"/>
        <c:crosses val="autoZero"/>
        <c:auto val="1"/>
        <c:lblOffset val="100"/>
        <c:baseTimeUnit val="years"/>
      </c:dateAx>
      <c:valAx>
        <c:axId val="4079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793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16.5</c:v>
                </c:pt>
                <c:pt idx="1">
                  <c:v>13.4</c:v>
                </c:pt>
                <c:pt idx="2">
                  <c:v>11.6</c:v>
                </c:pt>
                <c:pt idx="3">
                  <c:v>10.1</c:v>
                </c:pt>
                <c:pt idx="4">
                  <c:v>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32-4CE9-90C0-F090FC30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61760"/>
        <c:axId val="19691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32-4CE9-90C0-F090FC30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61760"/>
        <c:axId val="196916736"/>
      </c:lineChart>
      <c:dateAx>
        <c:axId val="19466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916736"/>
        <c:crosses val="autoZero"/>
        <c:auto val="1"/>
        <c:lblOffset val="100"/>
        <c:baseTimeUnit val="years"/>
      </c:dateAx>
      <c:valAx>
        <c:axId val="19691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661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4D-48E1-AF98-ACB543C29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23264"/>
        <c:axId val="14292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4D-48E1-AF98-ACB543C29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23264"/>
        <c:axId val="142925184"/>
      </c:lineChart>
      <c:dateAx>
        <c:axId val="14292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5184"/>
        <c:crosses val="autoZero"/>
        <c:auto val="1"/>
        <c:lblOffset val="100"/>
        <c:baseTimeUnit val="years"/>
      </c:dateAx>
      <c:valAx>
        <c:axId val="14292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23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7E-4454-A45B-7E17DAA93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8272"/>
        <c:axId val="14324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7E-4454-A45B-7E17DAA93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8272"/>
        <c:axId val="143240192"/>
      </c:lineChart>
      <c:dateAx>
        <c:axId val="14323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40192"/>
        <c:crosses val="autoZero"/>
        <c:auto val="1"/>
        <c:lblOffset val="100"/>
        <c:baseTimeUnit val="years"/>
      </c:dateAx>
      <c:valAx>
        <c:axId val="14324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38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50-4454-8DB9-451028CDA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54656"/>
        <c:axId val="14325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50-4454-8DB9-451028CDA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4656"/>
        <c:axId val="143256576"/>
      </c:lineChart>
      <c:dateAx>
        <c:axId val="14325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56576"/>
        <c:crosses val="autoZero"/>
        <c:auto val="1"/>
        <c:lblOffset val="100"/>
        <c:baseTimeUnit val="years"/>
      </c:dateAx>
      <c:valAx>
        <c:axId val="14325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54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3D-4C4B-A17B-08AD5CB98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75456"/>
        <c:axId val="14347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3D-4C4B-A17B-08AD5CB98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75456"/>
        <c:axId val="143477376"/>
      </c:lineChart>
      <c:dateAx>
        <c:axId val="14347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77376"/>
        <c:crosses val="autoZero"/>
        <c:auto val="1"/>
        <c:lblOffset val="100"/>
        <c:baseTimeUnit val="years"/>
      </c:dateAx>
      <c:valAx>
        <c:axId val="14347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475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372.6</c:v>
                </c:pt>
                <c:pt idx="1">
                  <c:v>362.1</c:v>
                </c:pt>
                <c:pt idx="2">
                  <c:v>363.2</c:v>
                </c:pt>
                <c:pt idx="3">
                  <c:v>351.6</c:v>
                </c:pt>
                <c:pt idx="4">
                  <c:v>350.5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A8-438C-8C0C-C60952DF6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03360"/>
        <c:axId val="14350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A8-438C-8C0C-C60952DF6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03360"/>
        <c:axId val="143505280"/>
      </c:lineChart>
      <c:dateAx>
        <c:axId val="14350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505280"/>
        <c:crosses val="autoZero"/>
        <c:auto val="1"/>
        <c:lblOffset val="100"/>
        <c:baseTimeUnit val="years"/>
      </c:dateAx>
      <c:valAx>
        <c:axId val="14350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503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58.5</c:v>
                </c:pt>
                <c:pt idx="1">
                  <c:v>67.900000000000006</c:v>
                </c:pt>
                <c:pt idx="2">
                  <c:v>62.9</c:v>
                </c:pt>
                <c:pt idx="3">
                  <c:v>66.8</c:v>
                </c:pt>
                <c:pt idx="4">
                  <c:v>63.3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B2-4D60-9903-45071DB0D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07776"/>
        <c:axId val="18462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B2-4D60-9903-45071DB0D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07776"/>
        <c:axId val="184624640"/>
      </c:lineChart>
      <c:dateAx>
        <c:axId val="17170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24640"/>
        <c:crosses val="autoZero"/>
        <c:auto val="1"/>
        <c:lblOffset val="100"/>
        <c:baseTimeUnit val="years"/>
      </c:dateAx>
      <c:valAx>
        <c:axId val="18462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707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52338</c:v>
                </c:pt>
                <c:pt idx="1">
                  <c:v>64516</c:v>
                </c:pt>
                <c:pt idx="2">
                  <c:v>59966</c:v>
                </c:pt>
                <c:pt idx="3">
                  <c:v>62018</c:v>
                </c:pt>
                <c:pt idx="4">
                  <c:v>56775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08-48D6-8A54-E05EFAA8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8512"/>
        <c:axId val="18541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08-48D6-8A54-E05EFAA8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8512"/>
        <c:axId val="185418880"/>
      </c:lineChart>
      <c:dateAx>
        <c:axId val="18540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418880"/>
        <c:crosses val="autoZero"/>
        <c:auto val="1"/>
        <c:lblOffset val="100"/>
        <c:baseTimeUnit val="years"/>
      </c:dateAx>
      <c:valAx>
        <c:axId val="18541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5408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4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西新天地駐車場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4477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95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340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2" t="s">
        <v>131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233.4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294.7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256.89999999999998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285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258.5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372.6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362.1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363.2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351.6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350.5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110.9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113.4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191.4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141.30000000000001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128.30000000000001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10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9.5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15.1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10.5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182.5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185.2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186.8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181.6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130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133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58.5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67.900000000000006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62.9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66.8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63.3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52338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64516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59966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62018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56775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202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177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145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108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90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18.2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17.5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14.3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11.8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8.6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37843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36318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37745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35151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29367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2" t="s">
        <v>132</v>
      </c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4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2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4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2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4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2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4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2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4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2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4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2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4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2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4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2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4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2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4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55119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2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4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16.5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13.4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11.6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10.1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8.5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2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4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351.1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278.89999999999998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205.5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187.9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139.69999999999999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2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4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2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4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2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4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2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4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8sYcbhPkTkSOcy4tM7qFelbJFurzCwMPkK/+ZNhKnLTouY3gbIZZxWs56LkRaGzMjYsZzZrLpRjCUQXq4hE4g==" saltValue="ym0DtvFcEqdIfubtc/TR/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101</v>
      </c>
      <c r="CE5" s="59" t="s">
        <v>102</v>
      </c>
      <c r="CF5" s="59" t="s">
        <v>103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104</v>
      </c>
      <c r="CQ5" s="59" t="s">
        <v>91</v>
      </c>
      <c r="CR5" s="59" t="s">
        <v>92</v>
      </c>
      <c r="CS5" s="59" t="s">
        <v>105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106</v>
      </c>
      <c r="DA5" s="59" t="s">
        <v>90</v>
      </c>
      <c r="DB5" s="59" t="s">
        <v>91</v>
      </c>
      <c r="DC5" s="59" t="s">
        <v>107</v>
      </c>
      <c r="DD5" s="59" t="s">
        <v>105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21</v>
      </c>
      <c r="H6" s="60" t="str">
        <f>SUBSTITUTE(H8,"　","")</f>
        <v>広島県広島市</v>
      </c>
      <c r="I6" s="60" t="str">
        <f t="shared" si="1"/>
        <v>西新天地駐車場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25</v>
      </c>
      <c r="S6" s="62" t="str">
        <f t="shared" si="1"/>
        <v>商業施設</v>
      </c>
      <c r="T6" s="62" t="str">
        <f t="shared" si="1"/>
        <v>無</v>
      </c>
      <c r="U6" s="63">
        <f t="shared" si="1"/>
        <v>4477</v>
      </c>
      <c r="V6" s="63">
        <f t="shared" si="1"/>
        <v>95</v>
      </c>
      <c r="W6" s="63">
        <f t="shared" si="1"/>
        <v>340</v>
      </c>
      <c r="X6" s="62" t="str">
        <f t="shared" si="1"/>
        <v>利用料金制</v>
      </c>
      <c r="Y6" s="64">
        <f>IF(Y8="-",NA(),Y8)</f>
        <v>233.4</v>
      </c>
      <c r="Z6" s="64">
        <f t="shared" ref="Z6:AH6" si="2">IF(Z8="-",NA(),Z8)</f>
        <v>294.7</v>
      </c>
      <c r="AA6" s="64">
        <f t="shared" si="2"/>
        <v>256.89999999999998</v>
      </c>
      <c r="AB6" s="64">
        <f t="shared" si="2"/>
        <v>285</v>
      </c>
      <c r="AC6" s="64">
        <f t="shared" si="2"/>
        <v>258.5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58.5</v>
      </c>
      <c r="BG6" s="64">
        <f t="shared" ref="BG6:BO6" si="5">IF(BG8="-",NA(),BG8)</f>
        <v>67.900000000000006</v>
      </c>
      <c r="BH6" s="64">
        <f t="shared" si="5"/>
        <v>62.9</v>
      </c>
      <c r="BI6" s="64">
        <f t="shared" si="5"/>
        <v>66.8</v>
      </c>
      <c r="BJ6" s="64">
        <f t="shared" si="5"/>
        <v>63.3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52338</v>
      </c>
      <c r="BR6" s="65">
        <f t="shared" ref="BR6:BZ6" si="6">IF(BR8="-",NA(),BR8)</f>
        <v>64516</v>
      </c>
      <c r="BS6" s="65">
        <f t="shared" si="6"/>
        <v>59966</v>
      </c>
      <c r="BT6" s="65">
        <f t="shared" si="6"/>
        <v>62018</v>
      </c>
      <c r="BU6" s="65">
        <f t="shared" si="6"/>
        <v>56775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55119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16.5</v>
      </c>
      <c r="DA6" s="64">
        <f t="shared" ref="DA6:DI6" si="8">IF(DA8="-",NA(),DA8)</f>
        <v>13.4</v>
      </c>
      <c r="DB6" s="64">
        <f t="shared" si="8"/>
        <v>11.6</v>
      </c>
      <c r="DC6" s="64">
        <f t="shared" si="8"/>
        <v>10.1</v>
      </c>
      <c r="DD6" s="64">
        <f t="shared" si="8"/>
        <v>8.5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372.6</v>
      </c>
      <c r="DL6" s="64">
        <f t="shared" ref="DL6:DT6" si="9">IF(DL8="-",NA(),DL8)</f>
        <v>362.1</v>
      </c>
      <c r="DM6" s="64">
        <f t="shared" si="9"/>
        <v>363.2</v>
      </c>
      <c r="DN6" s="64">
        <f t="shared" si="9"/>
        <v>351.6</v>
      </c>
      <c r="DO6" s="64">
        <f t="shared" si="9"/>
        <v>350.5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21</v>
      </c>
      <c r="H7" s="60" t="str">
        <f t="shared" si="10"/>
        <v>広島県　広島市</v>
      </c>
      <c r="I7" s="60" t="str">
        <f t="shared" si="10"/>
        <v>西新天地駐車場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25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4477</v>
      </c>
      <c r="V7" s="63">
        <f t="shared" si="10"/>
        <v>95</v>
      </c>
      <c r="W7" s="63">
        <f t="shared" si="10"/>
        <v>340</v>
      </c>
      <c r="X7" s="62" t="str">
        <f t="shared" si="10"/>
        <v>利用料金制</v>
      </c>
      <c r="Y7" s="64">
        <f>Y8</f>
        <v>233.4</v>
      </c>
      <c r="Z7" s="64">
        <f t="shared" ref="Z7:AH7" si="11">Z8</f>
        <v>294.7</v>
      </c>
      <c r="AA7" s="64">
        <f t="shared" si="11"/>
        <v>256.89999999999998</v>
      </c>
      <c r="AB7" s="64">
        <f t="shared" si="11"/>
        <v>285</v>
      </c>
      <c r="AC7" s="64">
        <f t="shared" si="11"/>
        <v>258.5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58.5</v>
      </c>
      <c r="BG7" s="64">
        <f t="shared" ref="BG7:BO7" si="14">BG8</f>
        <v>67.900000000000006</v>
      </c>
      <c r="BH7" s="64">
        <f t="shared" si="14"/>
        <v>62.9</v>
      </c>
      <c r="BI7" s="64">
        <f t="shared" si="14"/>
        <v>66.8</v>
      </c>
      <c r="BJ7" s="64">
        <f t="shared" si="14"/>
        <v>63.3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52338</v>
      </c>
      <c r="BR7" s="65">
        <f t="shared" ref="BR7:BZ7" si="15">BR8</f>
        <v>64516</v>
      </c>
      <c r="BS7" s="65">
        <f t="shared" si="15"/>
        <v>59966</v>
      </c>
      <c r="BT7" s="65">
        <f t="shared" si="15"/>
        <v>62018</v>
      </c>
      <c r="BU7" s="65">
        <f t="shared" si="15"/>
        <v>56775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55119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16.5</v>
      </c>
      <c r="DA7" s="64">
        <f t="shared" ref="DA7:DI7" si="16">DA8</f>
        <v>13.4</v>
      </c>
      <c r="DB7" s="64">
        <f t="shared" si="16"/>
        <v>11.6</v>
      </c>
      <c r="DC7" s="64">
        <f t="shared" si="16"/>
        <v>10.1</v>
      </c>
      <c r="DD7" s="64">
        <f t="shared" si="16"/>
        <v>8.5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372.6</v>
      </c>
      <c r="DL7" s="64">
        <f t="shared" ref="DL7:DT7" si="17">DL8</f>
        <v>362.1</v>
      </c>
      <c r="DM7" s="64">
        <f t="shared" si="17"/>
        <v>363.2</v>
      </c>
      <c r="DN7" s="64">
        <f t="shared" si="17"/>
        <v>351.6</v>
      </c>
      <c r="DO7" s="64">
        <f t="shared" si="17"/>
        <v>350.5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15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21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25</v>
      </c>
      <c r="S8" s="69" t="s">
        <v>122</v>
      </c>
      <c r="T8" s="69" t="s">
        <v>123</v>
      </c>
      <c r="U8" s="70">
        <v>4477</v>
      </c>
      <c r="V8" s="70">
        <v>95</v>
      </c>
      <c r="W8" s="70">
        <v>340</v>
      </c>
      <c r="X8" s="69" t="s">
        <v>124</v>
      </c>
      <c r="Y8" s="71">
        <v>233.4</v>
      </c>
      <c r="Z8" s="71">
        <v>294.7</v>
      </c>
      <c r="AA8" s="71">
        <v>256.89999999999998</v>
      </c>
      <c r="AB8" s="71">
        <v>285</v>
      </c>
      <c r="AC8" s="71">
        <v>258.5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58.5</v>
      </c>
      <c r="BG8" s="71">
        <v>67.900000000000006</v>
      </c>
      <c r="BH8" s="71">
        <v>62.9</v>
      </c>
      <c r="BI8" s="71">
        <v>66.8</v>
      </c>
      <c r="BJ8" s="71">
        <v>63.3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52338</v>
      </c>
      <c r="BR8" s="72">
        <v>64516</v>
      </c>
      <c r="BS8" s="72">
        <v>59966</v>
      </c>
      <c r="BT8" s="73">
        <v>62018</v>
      </c>
      <c r="BU8" s="73">
        <v>56775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55119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16.5</v>
      </c>
      <c r="DA8" s="71">
        <v>13.4</v>
      </c>
      <c r="DB8" s="71">
        <v>11.6</v>
      </c>
      <c r="DC8" s="71">
        <v>10.1</v>
      </c>
      <c r="DD8" s="71">
        <v>8.5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372.6</v>
      </c>
      <c r="DL8" s="71">
        <v>362.1</v>
      </c>
      <c r="DM8" s="71">
        <v>363.2</v>
      </c>
      <c r="DN8" s="71">
        <v>351.6</v>
      </c>
      <c r="DO8" s="71">
        <v>350.5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2020-01-29T06:02:12Z</cp:lastPrinted>
  <dcterms:created xsi:type="dcterms:W3CDTF">2019-12-05T07:27:15Z</dcterms:created>
  <dcterms:modified xsi:type="dcterms:W3CDTF">2020-01-29T06:02:13Z</dcterms:modified>
</cp:coreProperties>
</file>