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qDYPPlzQfyIMxFI7TfXuYwjt4ddi0IwKVmbJNIjbQNMX3lAc82bpt8oDkt9HG7Cyqh7XuYRUkcPjyAcOE/NLLQ==" workbookSaltValue="l8JrwtOEmif+l2YjYAEic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FX51" i="4"/>
  <c r="BG51" i="4"/>
  <c r="FX30" i="4"/>
  <c r="AV76" i="4"/>
  <c r="KO51" i="4"/>
  <c r="LE76" i="4"/>
  <c r="KO30" i="4"/>
  <c r="HP76" i="4"/>
  <c r="HA76" i="4"/>
  <c r="AN51" i="4"/>
  <c r="FE30" i="4"/>
  <c r="AG76" i="4"/>
  <c r="AN30" i="4"/>
  <c r="KP76" i="4"/>
  <c r="JV30" i="4"/>
  <c r="JV51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<sst xmlns="http://schemas.openxmlformats.org/spreadsheetml/2006/main" count="278" uniqueCount="144">
  <si>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</si>
  <si>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</si>
  <si>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</si>
  <si>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</si>
  <si>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</si>
  <si>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</si>
  <si>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</si>
  <si>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</si>
  <si>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</si>
  <si>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</si>
  <si>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</si>
  <si>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</si>
  <si>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</si>
  <si>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</si>
  <si>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</si>
  <si>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</si>
  <si>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</si>
  <si>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</si>
  <si>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</si>
  <si>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</si>
  <si>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</si>
  <si>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</si>
  <si>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</si>
  <si>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</si>
  <si>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</si>
  <si>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</si>
  <si>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</si>
  <si>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</si>
  <si>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</si>
  <si>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</si>
  <si>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</si>
  <si>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</si>
  <si>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</si>
  <si>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</si>
  <si>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</si>
  <si>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</si>
  <si>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</si>
  <si>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</si>
  <si>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</si>
  <si>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</si>
  <si>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</si>
  <si>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</si>
  <si>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</si>
  <si>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</si>
  <si>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</si>
  <si>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</si>
  <si>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</si>
  <si>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</si>
  <si>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</si>
  <si>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</si>
  <si>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</si>
  <si>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</si>
  <si>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</si>
  <si>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</si>
  <si>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</si>
  <si>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</si>
  <si>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</si>
  <si>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</si>
  <si>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</si>
  <si>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</si>
  <si>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</si>
  <si>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</si>
  <si>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</si>
  <si>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</si>
  <si>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</si>
  <si>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</si>
  <si>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</si>
  <si>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</si>
  <si>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</si>
  <si>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</si>
  <si>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</si>
  <si>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</si>
  <si>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</si>
  <si>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</si>
  <si>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</si>
  <si>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</si>
  <si>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</si>
  <si>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</si>
  <si>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</si>
  <si>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</si>
  <si>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</si>
  <si>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</si>
  <si>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</si>
  <si>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</si>
  <si>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</si>
  <si>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</si>
  <si>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</si>
  <si>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</si>
  <si>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</si>
  <si>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</si>
  <si>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</si>
  <si>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</si>
  <si>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</si>
  <si>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</si>
  <si>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</si>
  <si>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</si>
  <si>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</si>
  <si>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</si>
  <si>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</si>
  <si>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</si>
  <si>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</si>
  <si>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</si>
  <si>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</si>
  <si>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</si>
  <si>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</si>
  <si>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</si>
  <si>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</si>
  <si>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</si>
  <si>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</si>
  <si>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</si>
  <si>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</si>
  <si>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</si>
  <si>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</si>
  <si>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</si>
  <si>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</si>
  <si>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</si>
  <si>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</si>
  <si>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</si>
  <si>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</si>
  <si>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</si>
  <si>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</si>
  <si>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</si>
  <si>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広島県　広島市</t>
  </si>
  <si>
    <t>福島町駐車場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</si>
  <si>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</si>
  <si>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</si>
  <si>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</si>
  <si>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</si>
  <si>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</si>
  <si>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</si>
  <si>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</si>
  <si>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</si>
  <si>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</si>
  <si>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</si>
  <si>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</si>
  <si>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</si>
  <si>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</si>
  <si>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</si>
  <si>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</si>
  <si>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</si>
  <si>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</si>
  <si>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</si>
  <si>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</si>
  <si>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①収益的収支比率
　類似施設平均値を下回っており、黒字で推移しています。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類似施設平均値を大幅に下回っていますが、収益性を確保しています。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ウワマワ</t>
    </rPh>
    <rPh sb="128" eb="130">
      <t>エイギョウ</t>
    </rPh>
    <rPh sb="130" eb="133">
      <t>ソウリエキ</t>
    </rPh>
    <rPh sb="134" eb="136">
      <t>カクホ</t>
    </rPh>
    <rPh sb="152" eb="154">
      <t>ルイジ</t>
    </rPh>
    <rPh sb="154" eb="156">
      <t>シセツ</t>
    </rPh>
    <rPh sb="156" eb="159">
      <t>ヘイキンチ</t>
    </rPh>
    <rPh sb="160" eb="162">
      <t>オオハバ</t>
    </rPh>
    <rPh sb="163" eb="165">
      <t>シタマワ</t>
    </rPh>
    <rPh sb="172" eb="175">
      <t>シュウエキセイ</t>
    </rPh>
    <rPh sb="176" eb="178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</si>
</sst>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301</c:v>
                </c:pt>
                <c:pt idx="1">
                  <c:v>337.1</c:v>
                </c:pt>
                <c:pt idx="2">
                  <c:v>266.60000000000002</c:v>
                </c:pt>
                <c:pt idx="3">
                  <c:v>244.2</c:v>
                </c:pt>
                <c:pt idx="4">
                  <c:v>203.7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7-4173-9AB0-2844B0A1D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7600"/>
        <c:axId val="14292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47-4173-9AB0-2844B0A1D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600"/>
        <c:axId val="142925824"/>
      </c:lineChart>
      <c:dateAx>
        <c:axId val="4077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5824"/>
        <c:crosses val="autoZero"/>
        <c:auto val="1"/>
        <c:lblOffset val="100"/>
        <c:baseTimeUnit val="years"/>
      </c:dateAx>
      <c:valAx>
        <c:axId val="14292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777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A8-4983-9057-A14627ED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40704"/>
        <c:axId val="22102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A8-4983-9057-A14627ED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0704"/>
        <c:axId val="221022464"/>
      </c:lineChart>
      <c:dateAx>
        <c:axId val="2024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22464"/>
        <c:crosses val="autoZero"/>
        <c:auto val="1"/>
        <c:lblOffset val="100"/>
        <c:baseTimeUnit val="years"/>
      </c:dateAx>
      <c:valAx>
        <c:axId val="22102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244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60-4D24-9690-6C94EF196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9168"/>
        <c:axId val="1429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60-4D24-9690-6C94EF196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9168"/>
        <c:axId val="142921088"/>
      </c:lineChart>
      <c:dateAx>
        <c:axId val="14291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1088"/>
        <c:crosses val="autoZero"/>
        <c:auto val="1"/>
        <c:lblOffset val="100"/>
        <c:baseTimeUnit val="years"/>
      </c:dateAx>
      <c:valAx>
        <c:axId val="1429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1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A-4FBF-9310-9470CBC5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4176"/>
        <c:axId val="14323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7A-4FBF-9310-9470CBC5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4176"/>
        <c:axId val="143236096"/>
      </c:lineChart>
      <c:dateAx>
        <c:axId val="14323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36096"/>
        <c:crosses val="autoZero"/>
        <c:auto val="1"/>
        <c:lblOffset val="100"/>
        <c:baseTimeUnit val="years"/>
      </c:dateAx>
      <c:valAx>
        <c:axId val="14323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A6-4D9F-AF10-F1F72F5BD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6080"/>
        <c:axId val="14324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A6-4D9F-AF10-F1F72F5BD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6080"/>
        <c:axId val="143248000"/>
      </c:lineChart>
      <c:dateAx>
        <c:axId val="1432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8000"/>
        <c:crosses val="autoZero"/>
        <c:auto val="1"/>
        <c:lblOffset val="100"/>
        <c:baseTimeUnit val="years"/>
      </c:dateAx>
      <c:valAx>
        <c:axId val="14324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4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C-458D-B182-3F12CA99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7264"/>
        <c:axId val="14346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C-458D-B182-3F12CA99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67264"/>
        <c:axId val="143469184"/>
      </c:lineChart>
      <c:dateAx>
        <c:axId val="1434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69184"/>
        <c:crosses val="autoZero"/>
        <c:auto val="1"/>
        <c:lblOffset val="100"/>
        <c:baseTimeUnit val="years"/>
      </c:dateAx>
      <c:valAx>
        <c:axId val="14346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6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342.9</c:v>
                </c:pt>
                <c:pt idx="1">
                  <c:v>304.8</c:v>
                </c:pt>
                <c:pt idx="2">
                  <c:v>276.2</c:v>
                </c:pt>
                <c:pt idx="3">
                  <c:v>252.4</c:v>
                </c:pt>
                <c:pt idx="4">
                  <c:v>238.1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E-4E41-8C21-9D58D1BC9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5552"/>
        <c:axId val="14349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4E-4E41-8C21-9D58D1BC9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95552"/>
        <c:axId val="143497472"/>
      </c:lineChart>
      <c:dateAx>
        <c:axId val="14349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97472"/>
        <c:crosses val="autoZero"/>
        <c:auto val="1"/>
        <c:lblOffset val="100"/>
        <c:baseTimeUnit val="years"/>
      </c:dateAx>
      <c:valAx>
        <c:axId val="14349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9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66.7</c:v>
                </c:pt>
                <c:pt idx="1">
                  <c:v>70.3</c:v>
                </c:pt>
                <c:pt idx="2">
                  <c:v>62.5</c:v>
                </c:pt>
                <c:pt idx="3">
                  <c:v>59</c:v>
                </c:pt>
                <c:pt idx="4">
                  <c:v>50.9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D0-4CFB-9AAA-B974369B9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04320"/>
        <c:axId val="1717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D0-4CFB-9AAA-B974369B9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4320"/>
        <c:axId val="171706240"/>
      </c:lineChart>
      <c:dateAx>
        <c:axId val="1717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06240"/>
        <c:crosses val="autoZero"/>
        <c:auto val="1"/>
        <c:lblOffset val="100"/>
        <c:baseTimeUnit val="years"/>
      </c:dateAx>
      <c:valAx>
        <c:axId val="1717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70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7795</c:v>
                </c:pt>
                <c:pt idx="1">
                  <c:v>7539</c:v>
                </c:pt>
                <c:pt idx="2">
                  <c:v>5549</c:v>
                </c:pt>
                <c:pt idx="3">
                  <c:v>4675</c:v>
                </c:pt>
                <c:pt idx="4">
                  <c:v>3804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95-4961-B4C4-E0258A37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30272"/>
        <c:axId val="18541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95-4961-B4C4-E0258A37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30272"/>
        <c:axId val="185410688"/>
      </c:lineChart>
      <c:dateAx>
        <c:axId val="18463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410688"/>
        <c:crosses val="autoZero"/>
        <c:auto val="1"/>
        <c:lblOffset val="100"/>
        <c:baseTimeUnit val="years"/>
      </c:dateAx>
      <c:valAx>
        <c:axId val="18541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4630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福島町駐車場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304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337.1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266.60000000000002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244.2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203.7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342.9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304.8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276.2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252.4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238.1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66.7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70.3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62.5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50.9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7795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7539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5549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4675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3804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6GWy/KXc9sInweF0WiFqeBpn9SRgkPrmdiPMqOHlSbO4IERuSe/DpasPyi9nAh9pdhPLOD5cxJJ1uNZvwbekg==" saltValue="KMjwpDjFGnn38H7eDz/hA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92</v>
      </c>
      <c r="AM5" s="59" t="s">
        <v>103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104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102</v>
      </c>
      <c r="BH5" s="59" t="s">
        <v>92</v>
      </c>
      <c r="BI5" s="59" t="s">
        <v>93</v>
      </c>
      <c r="BJ5" s="59" t="s">
        <v>105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106</v>
      </c>
      <c r="BR5" s="59" t="s">
        <v>102</v>
      </c>
      <c r="BS5" s="59" t="s">
        <v>107</v>
      </c>
      <c r="BT5" s="59" t="s">
        <v>103</v>
      </c>
      <c r="BU5" s="59" t="s">
        <v>108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101</v>
      </c>
      <c r="CC5" s="59" t="s">
        <v>109</v>
      </c>
      <c r="CD5" s="59" t="s">
        <v>92</v>
      </c>
      <c r="CE5" s="59" t="s">
        <v>110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111</v>
      </c>
      <c r="CQ5" s="59" t="s">
        <v>112</v>
      </c>
      <c r="CR5" s="59" t="s">
        <v>110</v>
      </c>
      <c r="CS5" s="59" t="s">
        <v>113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114</v>
      </c>
      <c r="DA5" s="59" t="s">
        <v>115</v>
      </c>
      <c r="DB5" s="59" t="s">
        <v>92</v>
      </c>
      <c r="DC5" s="59" t="s">
        <v>93</v>
      </c>
      <c r="DD5" s="59" t="s">
        <v>113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106</v>
      </c>
      <c r="DL5" s="59" t="s">
        <v>102</v>
      </c>
      <c r="DM5" s="59" t="s">
        <v>92</v>
      </c>
      <c r="DN5" s="59" t="s">
        <v>103</v>
      </c>
      <c r="DO5" s="59" t="s">
        <v>108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116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22</v>
      </c>
      <c r="H6" s="60" t="str">
        <f>SUBSTITUTE(H8,"　","")</f>
        <v>広島県広島市</v>
      </c>
      <c r="I6" s="60" t="str">
        <f t="shared" si="1"/>
        <v>福島町駐車場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公共施設</v>
      </c>
      <c r="T6" s="62" t="str">
        <f t="shared" si="1"/>
        <v>無</v>
      </c>
      <c r="U6" s="63">
        <f t="shared" si="1"/>
        <v>304</v>
      </c>
      <c r="V6" s="63">
        <f t="shared" si="1"/>
        <v>21</v>
      </c>
      <c r="W6" s="63">
        <f t="shared" si="1"/>
        <v>300</v>
      </c>
      <c r="X6" s="62" t="str">
        <f t="shared" si="1"/>
        <v>利用料金制</v>
      </c>
      <c r="Y6" s="64">
        <f>IF(Y8="-",NA(),Y8)</f>
        <v>301</v>
      </c>
      <c r="Z6" s="64">
        <f t="shared" ref="Z6:AH6" si="2">IF(Z8="-",NA(),Z8)</f>
        <v>337.1</v>
      </c>
      <c r="AA6" s="64">
        <f t="shared" si="2"/>
        <v>266.60000000000002</v>
      </c>
      <c r="AB6" s="64">
        <f t="shared" si="2"/>
        <v>244.2</v>
      </c>
      <c r="AC6" s="64">
        <f t="shared" si="2"/>
        <v>203.7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66.7</v>
      </c>
      <c r="BG6" s="64">
        <f t="shared" ref="BG6:BO6" si="5">IF(BG8="-",NA(),BG8)</f>
        <v>70.3</v>
      </c>
      <c r="BH6" s="64">
        <f t="shared" si="5"/>
        <v>62.5</v>
      </c>
      <c r="BI6" s="64">
        <f t="shared" si="5"/>
        <v>59</v>
      </c>
      <c r="BJ6" s="64">
        <f t="shared" si="5"/>
        <v>50.9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7795</v>
      </c>
      <c r="BR6" s="65">
        <f t="shared" ref="BR6:BZ6" si="6">IF(BR8="-",NA(),BR8)</f>
        <v>7539</v>
      </c>
      <c r="BS6" s="65">
        <f t="shared" si="6"/>
        <v>5549</v>
      </c>
      <c r="BT6" s="65">
        <f t="shared" si="6"/>
        <v>4675</v>
      </c>
      <c r="BU6" s="65">
        <f t="shared" si="6"/>
        <v>3804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342.9</v>
      </c>
      <c r="DL6" s="64">
        <f t="shared" ref="DL6:DT6" si="9">IF(DL8="-",NA(),DL8)</f>
        <v>304.8</v>
      </c>
      <c r="DM6" s="64">
        <f t="shared" si="9"/>
        <v>276.2</v>
      </c>
      <c r="DN6" s="64">
        <f t="shared" si="9"/>
        <v>252.4</v>
      </c>
      <c r="DO6" s="64">
        <f t="shared" si="9"/>
        <v>238.1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118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22</v>
      </c>
      <c r="H7" s="60" t="str">
        <f t="shared" si="10"/>
        <v>広島県　広島市</v>
      </c>
      <c r="I7" s="60" t="str">
        <f t="shared" si="10"/>
        <v>福島町駐車場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304</v>
      </c>
      <c r="V7" s="63">
        <f t="shared" si="10"/>
        <v>21</v>
      </c>
      <c r="W7" s="63">
        <f t="shared" si="10"/>
        <v>300</v>
      </c>
      <c r="X7" s="62" t="str">
        <f t="shared" si="10"/>
        <v>利用料金制</v>
      </c>
      <c r="Y7" s="64">
        <f>Y8</f>
        <v>301</v>
      </c>
      <c r="Z7" s="64">
        <f t="shared" ref="Z7:AH7" si="11">Z8</f>
        <v>337.1</v>
      </c>
      <c r="AA7" s="64">
        <f t="shared" si="11"/>
        <v>266.60000000000002</v>
      </c>
      <c r="AB7" s="64">
        <f t="shared" si="11"/>
        <v>244.2</v>
      </c>
      <c r="AC7" s="64">
        <f t="shared" si="11"/>
        <v>203.7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66.7</v>
      </c>
      <c r="BG7" s="64">
        <f t="shared" ref="BG7:BO7" si="14">BG8</f>
        <v>70.3</v>
      </c>
      <c r="BH7" s="64">
        <f t="shared" si="14"/>
        <v>62.5</v>
      </c>
      <c r="BI7" s="64">
        <f t="shared" si="14"/>
        <v>59</v>
      </c>
      <c r="BJ7" s="64">
        <f t="shared" si="14"/>
        <v>50.9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7795</v>
      </c>
      <c r="BR7" s="65">
        <f t="shared" ref="BR7:BZ7" si="15">BR8</f>
        <v>7539</v>
      </c>
      <c r="BS7" s="65">
        <f t="shared" si="15"/>
        <v>5549</v>
      </c>
      <c r="BT7" s="65">
        <f t="shared" si="15"/>
        <v>4675</v>
      </c>
      <c r="BU7" s="65">
        <f t="shared" si="15"/>
        <v>3804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0</v>
      </c>
      <c r="CN7" s="63">
        <f>CN8</f>
        <v>0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121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342.9</v>
      </c>
      <c r="DL7" s="64">
        <f t="shared" ref="DL7:DT7" si="17">DL8</f>
        <v>304.8</v>
      </c>
      <c r="DM7" s="64">
        <f t="shared" si="17"/>
        <v>276.2</v>
      </c>
      <c r="DN7" s="64">
        <f t="shared" si="17"/>
        <v>252.4</v>
      </c>
      <c r="DO7" s="64">
        <f t="shared" si="17"/>
        <v>238.1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22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25</v>
      </c>
      <c r="S8" s="69" t="s">
        <v>132</v>
      </c>
      <c r="T8" s="69" t="s">
        <v>133</v>
      </c>
      <c r="U8" s="70">
        <v>304</v>
      </c>
      <c r="V8" s="70">
        <v>21</v>
      </c>
      <c r="W8" s="70">
        <v>300</v>
      </c>
      <c r="X8" s="69" t="s">
        <v>134</v>
      </c>
      <c r="Y8" s="71">
        <v>301</v>
      </c>
      <c r="Z8" s="71">
        <v>337.1</v>
      </c>
      <c r="AA8" s="71">
        <v>266.60000000000002</v>
      </c>
      <c r="AB8" s="71">
        <v>244.2</v>
      </c>
      <c r="AC8" s="71">
        <v>203.7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66.7</v>
      </c>
      <c r="BG8" s="71">
        <v>70.3</v>
      </c>
      <c r="BH8" s="71">
        <v>62.5</v>
      </c>
      <c r="BI8" s="71">
        <v>59</v>
      </c>
      <c r="BJ8" s="71">
        <v>50.9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7795</v>
      </c>
      <c r="BR8" s="72">
        <v>7539</v>
      </c>
      <c r="BS8" s="72">
        <v>5549</v>
      </c>
      <c r="BT8" s="73">
        <v>4675</v>
      </c>
      <c r="BU8" s="73">
        <v>3804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0</v>
      </c>
      <c r="CN8" s="70">
        <v>0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342.9</v>
      </c>
      <c r="DL8" s="71">
        <v>304.8</v>
      </c>
      <c r="DM8" s="71">
        <v>276.2</v>
      </c>
      <c r="DN8" s="71">
        <v>252.4</v>
      </c>
      <c r="DO8" s="71">
        <v>238.1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2020-01-29T06:02:16Z</cp:lastPrinted>
  <dcterms:created xsi:type="dcterms:W3CDTF">2019-12-05T07:27:16Z</dcterms:created>
  <dcterms:modified xsi:type="dcterms:W3CDTF">2020-01-29T06:02:17Z</dcterms:modified>
</cp:coreProperties>
</file>