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AlgorithmName="SHA-512" workbookHashValue="qDYPPlzQfyIMxFI7TfXuYwjt4ddi0IwKVmbJNIjbQNMX3lAc82bpt8oDkt9HG7Cyqh7XuYRUkcPjyAcOE/NLLQ==" workbookSaltValue="l8JrwtOEmif+l2YjYAEic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A51" i="4" l="1"/>
  <c r="MI76" i="4"/>
  <c r="HJ51" i="4"/>
  <c r="MA30" i="4"/>
  <c r="CS30" i="4"/>
  <c r="BZ76" i="4"/>
  <c r="IT76" i="4"/>
  <c r="CS51" i="4"/>
  <c r="HJ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BG30" i="4"/>
  <c r="FX51" i="4"/>
  <c r="BG51" i="4"/>
  <c r="FX30" i="4"/>
  <c r="AV76" i="4"/>
  <c r="KO51" i="4"/>
  <c r="LE76" i="4"/>
  <c r="KO30" i="4"/>
  <c r="HP76" i="4"/>
  <c r="HA76" i="4"/>
  <c r="AN51" i="4"/>
  <c r="FE30" i="4"/>
  <c r="AG76" i="4"/>
  <c r="AN30" i="4"/>
  <c r="KP76" i="4"/>
  <c r="JV30" i="4"/>
  <c r="JV51" i="4"/>
  <c r="FE51" i="4"/>
  <c r="R76" i="4"/>
  <c r="KA76" i="4"/>
  <c r="EL51" i="4"/>
  <c r="JC30" i="4"/>
  <c r="GL76" i="4"/>
  <c r="U51" i="4"/>
  <c r="EL30" i="4"/>
  <c r="U30" i="4"/>
  <c r="JC51" i="4"/>
</calcChain>
</file>

<file path=xl/sharedStrings.xml><?xml version="1.0" encoding="utf-8"?>
<sst xmlns="http://schemas.openxmlformats.org/spreadsheetml/2006/main" count="278" uniqueCount="144">
  <si>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</si>
  <si>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</si>
  <si>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</si>
  <si>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</si>
  <si>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</si>
  <si>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</si>
  <si>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</si>
  <si>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</si>
  <si>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</si>
  <si>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</si>
  <si>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</si>
  <si>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</si>
  <si>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</si>
  <si>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</si>
  <si>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</si>
  <si>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</si>
  <si>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</si>
  <si>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</si>
  <si>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</si>
  <si>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</si>
  <si>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</si>
  <si>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</si>
  <si>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</si>
  <si>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</si>
  <si>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</si>
  <si>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</si>
  <si>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</si>
  <si>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</si>
  <si>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</si>
  <si>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</si>
  <si>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</si>
  <si>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</si>
  <si>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</si>
  <si>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</si>
  <si>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</si>
  <si>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</si>
  <si>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</si>
  <si>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</si>
  <si>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</si>
  <si>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</si>
  <si>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</si>
  <si>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</si>
  <si>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</si>
  <si>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</si>
  <si>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</si>
  <si>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</si>
  <si>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</si>
  <si>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</si>
  <si>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</si>
  <si>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</si>
  <si>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</si>
  <si>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</si>
  <si>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</si>
  <si>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</si>
  <si>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</si>
  <si>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</si>
  <si>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</si>
  <si>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</si>
  <si>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</si>
  <si>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</si>
  <si>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</si>
  <si>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</si>
  <si>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</si>
  <si>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</si>
  <si>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</si>
  <si>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</si>
  <si>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</si>
  <si>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</si>
  <si>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</si>
  <si>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</si>
  <si>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</si>
  <si>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</si>
  <si>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</si>
  <si>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</si>
  <si>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</si>
  <si>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</si>
  <si>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</si>
  <si>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</si>
  <si>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</si>
  <si>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</si>
  <si>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</si>
  <si>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</si>
  <si>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</si>
  <si>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</si>
  <si>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</si>
  <si>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</si>
  <si>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</si>
  <si>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</si>
  <si>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</si>
  <si>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</si>
  <si>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</si>
  <si>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</si>
  <si>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</si>
  <si>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</si>
  <si>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</si>
  <si>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</si>
  <si>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</si>
  <si>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</si>
  <si>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</si>
  <si>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</si>
  <si>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</si>
  <si>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</si>
  <si>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</si>
  <si>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</si>
  <si>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</si>
  <si>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</si>
  <si>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</si>
  <si>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</si>
  <si>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</si>
  <si>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</si>
  <si>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</si>
  <si>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</si>
  <si>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</si>
  <si>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</si>
  <si>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</si>
  <si>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</si>
  <si>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</si>
  <si>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</si>
  <si>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</si>
  <si>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</si>
  <si>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</si>
  <si>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</si>
  <si>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広島県　広島市</t>
  </si>
  <si>
    <t>福島町駐車場</t>
  </si>
  <si>
    <t>法非適用</t>
  </si>
  <si>
    <t>駐車場整備事業</t>
  </si>
  <si>
    <t>-</t>
  </si>
  <si>
    <t>Ａ３Ｂ２</t>
  </si>
  <si>
    <t>非設置</t>
  </si>
  <si>
    <t>該当数値なし</t>
  </si>
  <si>
    <t>その他駐車場</t>
  </si>
  <si>
    <t>広場式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</si>
  <si>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</si>
  <si>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</si>
  <si>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</si>
  <si>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</si>
  <si>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</si>
  <si>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</si>
  <si>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</si>
  <si>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</si>
  <si>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⑦敷地の地価
　道路上に設置しています。
⑧設備投資見込額
　ありません。
⑩企業債残高対料金収入比率
　企業債残高はありません。</t>
    <rPh sb="1" eb="3">
      <t>シキチ</t>
    </rPh>
    <rPh sb="4" eb="6">
      <t>チカ</t>
    </rPh>
    <rPh sb="8" eb="11">
      <t>ドウロジョウ</t>
    </rPh>
    <rPh sb="12" eb="14">
      <t>セッチ</t>
    </rPh>
    <phoneticPr fontId="15"/>
  </si>
  <si>
    <t>　収益性、稼働率共に安定した駐車場です。引き続き、利用者の声を反映させながら運営を推進していきます。</t>
    <rPh sb="1" eb="4">
      <t>シュウエキセイ</t>
    </rPh>
    <rPh sb="5" eb="7">
      <t>カドウ</t>
    </rPh>
    <rPh sb="7" eb="8">
      <t>リツ</t>
    </rPh>
    <rPh sb="8" eb="9">
      <t>トモ</t>
    </rPh>
    <rPh sb="10" eb="12">
      <t>アンテイ</t>
    </rPh>
    <rPh sb="14" eb="16">
      <t>チュウシャ</t>
    </rPh>
    <rPh sb="16" eb="17">
      <t>ジョウ</t>
    </rPh>
    <rPh sb="20" eb="21">
      <t>ヒ</t>
    </rPh>
    <rPh sb="22" eb="23">
      <t>ツヅ</t>
    </rPh>
    <rPh sb="25" eb="28">
      <t>リヨウシャ</t>
    </rPh>
    <rPh sb="29" eb="30">
      <t>コエ</t>
    </rPh>
    <rPh sb="31" eb="33">
      <t>ハンエイ</t>
    </rPh>
    <rPh sb="38" eb="40">
      <t>ウンエイ</t>
    </rPh>
    <rPh sb="41" eb="43">
      <t>スイシン</t>
    </rPh>
    <phoneticPr fontId="15"/>
  </si>
  <si>
    <t>⑪稼働率
　類似施設平均値を上回っています。今後も同程度の稼働率が見込まれます。
　</t>
    <rPh sb="1" eb="3">
      <t>カドウ</t>
    </rPh>
    <rPh sb="3" eb="4">
      <t>リツ</t>
    </rPh>
    <rPh sb="6" eb="8">
      <t>ルイジ</t>
    </rPh>
    <rPh sb="8" eb="10">
      <t>シセツ</t>
    </rPh>
    <rPh sb="10" eb="13">
      <t>ヘイキンチ</t>
    </rPh>
    <rPh sb="14" eb="16">
      <t>ウワマワ</t>
    </rPh>
    <rPh sb="22" eb="24">
      <t>コンゴ</t>
    </rPh>
    <rPh sb="25" eb="28">
      <t>ドウテイド</t>
    </rPh>
    <rPh sb="29" eb="31">
      <t>カドウ</t>
    </rPh>
    <rPh sb="31" eb="32">
      <t>リツ</t>
    </rPh>
    <rPh sb="33" eb="35">
      <t>ミコ</t>
    </rPh>
    <phoneticPr fontId="15"/>
  </si>
  <si>
    <t>①収益的収支比率
　類似施設平均値を下回っており、黒字で推移しています。
②他会計補助金比率
　他会計からの補助金はありません。
③駐車台数一台当たりの他会計補助金額
　他会計からの補助金はありません。
④売上高GOP比率
　類似施設平均値を上回っており、営業総利益を確保しています。
⑤EBITDA
　類似施設平均値を大幅に下回っていますが、収益性を確保しています。
　　</t>
    <rPh sb="1" eb="4">
      <t>シュウエキテキ</t>
    </rPh>
    <rPh sb="4" eb="6">
      <t>シュウシ</t>
    </rPh>
    <rPh sb="6" eb="8">
      <t>ヒリツ</t>
    </rPh>
    <rPh sb="10" eb="12">
      <t>ルイジ</t>
    </rPh>
    <rPh sb="12" eb="14">
      <t>シセツ</t>
    </rPh>
    <rPh sb="14" eb="17">
      <t>ヘイキンチ</t>
    </rPh>
    <rPh sb="18" eb="20">
      <t>シタマワ</t>
    </rPh>
    <rPh sb="25" eb="27">
      <t>クロジ</t>
    </rPh>
    <rPh sb="28" eb="30">
      <t>スイイ</t>
    </rPh>
    <rPh sb="38" eb="39">
      <t>タ</t>
    </rPh>
    <rPh sb="39" eb="41">
      <t>カイケイ</t>
    </rPh>
    <rPh sb="41" eb="44">
      <t>ホジョキン</t>
    </rPh>
    <rPh sb="44" eb="46">
      <t>ヒリツ</t>
    </rPh>
    <rPh sb="48" eb="49">
      <t>ホカ</t>
    </rPh>
    <rPh sb="49" eb="51">
      <t>カイケイ</t>
    </rPh>
    <rPh sb="54" eb="57">
      <t>ホジョキン</t>
    </rPh>
    <rPh sb="66" eb="68">
      <t>チュウシャ</t>
    </rPh>
    <rPh sb="68" eb="70">
      <t>ダイスウ</t>
    </rPh>
    <rPh sb="70" eb="72">
      <t>イチダイ</t>
    </rPh>
    <rPh sb="72" eb="73">
      <t>ア</t>
    </rPh>
    <rPh sb="76" eb="77">
      <t>ホカ</t>
    </rPh>
    <rPh sb="77" eb="79">
      <t>カイケイ</t>
    </rPh>
    <rPh sb="79" eb="82">
      <t>ホジョキン</t>
    </rPh>
    <rPh sb="82" eb="83">
      <t>ガク</t>
    </rPh>
    <rPh sb="85" eb="86">
      <t>ホカ</t>
    </rPh>
    <rPh sb="86" eb="88">
      <t>カイケイ</t>
    </rPh>
    <rPh sb="91" eb="94">
      <t>ホジョキン</t>
    </rPh>
    <rPh sb="103" eb="105">
      <t>ウリアゲ</t>
    </rPh>
    <rPh sb="105" eb="106">
      <t>タカ</t>
    </rPh>
    <rPh sb="109" eb="111">
      <t>ヒリツ</t>
    </rPh>
    <rPh sb="113" eb="115">
      <t>ルイジ</t>
    </rPh>
    <rPh sb="115" eb="117">
      <t>シセツ</t>
    </rPh>
    <rPh sb="117" eb="120">
      <t>ヘイキンチ</t>
    </rPh>
    <rPh sb="121" eb="123">
      <t>ウワマワ</t>
    </rPh>
    <rPh sb="128" eb="130">
      <t>エイギョウ</t>
    </rPh>
    <rPh sb="130" eb="133">
      <t>ソウリエキ</t>
    </rPh>
    <rPh sb="134" eb="136">
      <t>カクホ</t>
    </rPh>
    <rPh sb="152" eb="154">
      <t>ルイジ</t>
    </rPh>
    <rPh sb="154" eb="156">
      <t>シセツ</t>
    </rPh>
    <rPh sb="156" eb="159">
      <t>ヘイキンチ</t>
    </rPh>
    <rPh sb="160" eb="162">
      <t>オオハバ</t>
    </rPh>
    <rPh sb="163" eb="165">
      <t>シタマワ</t>
    </rPh>
    <rPh sb="172" eb="175">
      <t>シュウエキセイ</t>
    </rPh>
    <rPh sb="176" eb="178">
      <t>カクホ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</si>
</sst>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2" applyFont="1" applyBorder="1" applyAlignment="1" applyProtection="1">
      <alignment horizontal="left" vertical="top" wrapText="1"/>
      <protection locked="0"/>
    </xf>
    <xf numFmtId="0" fontId="6" fillId="0" borderId="0" xfId="2" applyFont="1" applyBorder="1" applyAlignment="1" applyProtection="1">
      <alignment horizontal="left" vertical="top" wrapText="1"/>
      <protection locked="0"/>
    </xf>
    <xf numFmtId="0" fontId="6" fillId="0" borderId="10" xfId="2" applyFont="1" applyBorder="1" applyAlignment="1" applyProtection="1">
      <alignment horizontal="left" vertical="top" wrapText="1"/>
      <protection locked="0"/>
    </xf>
    <xf numFmtId="0" fontId="6" fillId="0" borderId="11" xfId="2" applyFont="1" applyBorder="1" applyAlignment="1" applyProtection="1">
      <alignment horizontal="left" vertical="top" wrapText="1"/>
      <protection locked="0"/>
    </xf>
    <xf numFmtId="0" fontId="6" fillId="0" borderId="1" xfId="2" applyFont="1" applyBorder="1" applyAlignment="1" applyProtection="1">
      <alignment horizontal="left" vertical="top" wrapText="1"/>
      <protection locked="0"/>
    </xf>
    <xf numFmtId="0" fontId="6" fillId="0" borderId="12" xfId="2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301</c:v>
                </c:pt>
                <c:pt idx="1">
                  <c:v>337.1</c:v>
                </c:pt>
                <c:pt idx="2">
                  <c:v>266.60000000000002</c:v>
                </c:pt>
                <c:pt idx="3">
                  <c:v>244.2</c:v>
                </c:pt>
                <c:pt idx="4">
                  <c:v>203.7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7-4173-9AB0-2844B0A1D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77600"/>
        <c:axId val="14292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277.8</c:v>
                </c:pt>
                <c:pt idx="1">
                  <c:v>443.6</c:v>
                </c:pt>
                <c:pt idx="2">
                  <c:v>355.6</c:v>
                </c:pt>
                <c:pt idx="3">
                  <c:v>358.6</c:v>
                </c:pt>
                <c:pt idx="4">
                  <c:v>298.39999999999998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47-4173-9AB0-2844B0A1D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77600"/>
        <c:axId val="142925824"/>
      </c:lineChart>
      <c:dateAx>
        <c:axId val="4077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925824"/>
        <c:crosses val="autoZero"/>
        <c:auto val="1"/>
        <c:lblOffset val="100"/>
        <c:baseTimeUnit val="years"/>
      </c:dateAx>
      <c:valAx>
        <c:axId val="14292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7776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A8-4983-9057-A14627EDB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440704"/>
        <c:axId val="221022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45.6</c:v>
                </c:pt>
                <c:pt idx="1">
                  <c:v>85.4</c:v>
                </c:pt>
                <c:pt idx="2">
                  <c:v>69.900000000000006</c:v>
                </c:pt>
                <c:pt idx="3">
                  <c:v>59.6</c:v>
                </c:pt>
                <c:pt idx="4">
                  <c:v>51.8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A8-4983-9057-A14627EDB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440704"/>
        <c:axId val="221022464"/>
      </c:lineChart>
      <c:dateAx>
        <c:axId val="202440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1022464"/>
        <c:crosses val="autoZero"/>
        <c:auto val="1"/>
        <c:lblOffset val="100"/>
        <c:baseTimeUnit val="years"/>
      </c:dateAx>
      <c:valAx>
        <c:axId val="221022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024407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60-4D24-9690-6C94EF196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19168"/>
        <c:axId val="14292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60-4D24-9690-6C94EF196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919168"/>
        <c:axId val="142921088"/>
      </c:lineChart>
      <c:dateAx>
        <c:axId val="142919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2921088"/>
        <c:crosses val="autoZero"/>
        <c:auto val="1"/>
        <c:lblOffset val="100"/>
        <c:baseTimeUnit val="years"/>
      </c:dateAx>
      <c:valAx>
        <c:axId val="14292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29191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7A-4FBF-9310-9470CBC5F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34176"/>
        <c:axId val="14323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7A-4FBF-9310-9470CBC5F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34176"/>
        <c:axId val="143236096"/>
      </c:lineChart>
      <c:dateAx>
        <c:axId val="14323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236096"/>
        <c:crosses val="autoZero"/>
        <c:auto val="1"/>
        <c:lblOffset val="100"/>
        <c:baseTimeUnit val="years"/>
      </c:dateAx>
      <c:valAx>
        <c:axId val="14323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234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0A6-4D9F-AF10-F1F72F5BD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46080"/>
        <c:axId val="14324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2.1</c:v>
                </c:pt>
                <c:pt idx="1">
                  <c:v>2.2999999999999998</c:v>
                </c:pt>
                <c:pt idx="2">
                  <c:v>2.7</c:v>
                </c:pt>
                <c:pt idx="3">
                  <c:v>2.2999999999999998</c:v>
                </c:pt>
                <c:pt idx="4">
                  <c:v>9.6999999999999993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A6-4D9F-AF10-F1F72F5BD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46080"/>
        <c:axId val="143248000"/>
      </c:lineChart>
      <c:dateAx>
        <c:axId val="14324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248000"/>
        <c:crosses val="autoZero"/>
        <c:auto val="1"/>
        <c:lblOffset val="100"/>
        <c:baseTimeUnit val="years"/>
      </c:dateAx>
      <c:valAx>
        <c:axId val="14324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246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DC-458D-B182-3F12CA99B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67264"/>
        <c:axId val="14346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48</c:v>
                </c:pt>
                <c:pt idx="1">
                  <c:v>48</c:v>
                </c:pt>
                <c:pt idx="2">
                  <c:v>54</c:v>
                </c:pt>
                <c:pt idx="3">
                  <c:v>33</c:v>
                </c:pt>
                <c:pt idx="4">
                  <c:v>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DC-458D-B182-3F12CA99B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67264"/>
        <c:axId val="143469184"/>
      </c:lineChart>
      <c:dateAx>
        <c:axId val="14346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469184"/>
        <c:crosses val="autoZero"/>
        <c:auto val="1"/>
        <c:lblOffset val="100"/>
        <c:baseTimeUnit val="years"/>
      </c:dateAx>
      <c:valAx>
        <c:axId val="14346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4346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342.9</c:v>
                </c:pt>
                <c:pt idx="1">
                  <c:v>304.8</c:v>
                </c:pt>
                <c:pt idx="2">
                  <c:v>276.2</c:v>
                </c:pt>
                <c:pt idx="3">
                  <c:v>252.4</c:v>
                </c:pt>
                <c:pt idx="4">
                  <c:v>238.1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4E-4E41-8C21-9D58D1BC9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495552"/>
        <c:axId val="143497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149.5</c:v>
                </c:pt>
                <c:pt idx="1">
                  <c:v>154.1</c:v>
                </c:pt>
                <c:pt idx="2">
                  <c:v>151.6</c:v>
                </c:pt>
                <c:pt idx="3">
                  <c:v>151.19999999999999</c:v>
                </c:pt>
                <c:pt idx="4">
                  <c:v>153.80000000000001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4E-4E41-8C21-9D58D1BC9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495552"/>
        <c:axId val="143497472"/>
      </c:lineChart>
      <c:dateAx>
        <c:axId val="143495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497472"/>
        <c:crosses val="autoZero"/>
        <c:auto val="1"/>
        <c:lblOffset val="100"/>
        <c:baseTimeUnit val="years"/>
      </c:dateAx>
      <c:valAx>
        <c:axId val="143497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43495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66.7</c:v>
                </c:pt>
                <c:pt idx="1">
                  <c:v>70.3</c:v>
                </c:pt>
                <c:pt idx="2">
                  <c:v>62.5</c:v>
                </c:pt>
                <c:pt idx="3">
                  <c:v>59</c:v>
                </c:pt>
                <c:pt idx="4">
                  <c:v>50.9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D0-4CFB-9AAA-B974369B9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704320"/>
        <c:axId val="17170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32.299999999999997</c:v>
                </c:pt>
                <c:pt idx="1">
                  <c:v>33.4</c:v>
                </c:pt>
                <c:pt idx="2">
                  <c:v>32.299999999999997</c:v>
                </c:pt>
                <c:pt idx="3">
                  <c:v>22.3</c:v>
                </c:pt>
                <c:pt idx="4">
                  <c:v>27.1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D0-4CFB-9AAA-B974369B9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704320"/>
        <c:axId val="171706240"/>
      </c:lineChart>
      <c:dateAx>
        <c:axId val="171704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1706240"/>
        <c:crosses val="autoZero"/>
        <c:auto val="1"/>
        <c:lblOffset val="100"/>
        <c:baseTimeUnit val="years"/>
      </c:dateAx>
      <c:valAx>
        <c:axId val="17170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717043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7795</c:v>
                </c:pt>
                <c:pt idx="1">
                  <c:v>7539</c:v>
                </c:pt>
                <c:pt idx="2">
                  <c:v>5549</c:v>
                </c:pt>
                <c:pt idx="3">
                  <c:v>4675</c:v>
                </c:pt>
                <c:pt idx="4">
                  <c:v>3804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95-4961-B4C4-E0258A37A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630272"/>
        <c:axId val="18541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7497</c:v>
                </c:pt>
                <c:pt idx="1">
                  <c:v>9663</c:v>
                </c:pt>
                <c:pt idx="2">
                  <c:v>9019</c:v>
                </c:pt>
                <c:pt idx="3">
                  <c:v>8406</c:v>
                </c:pt>
                <c:pt idx="4">
                  <c:v>9239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95-4961-B4C4-E0258A37A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630272"/>
        <c:axId val="185410688"/>
      </c:lineChart>
      <c:dateAx>
        <c:axId val="18463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410688"/>
        <c:crosses val="autoZero"/>
        <c:auto val="1"/>
        <c:lblOffset val="100"/>
        <c:baseTimeUnit val="years"/>
      </c:dateAx>
      <c:valAx>
        <c:axId val="18541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184630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5" zoomScaleNormal="100" zoomScaleSheetLayoutView="70" workbookViewId="0">
      <selection activeCell="ND31" sqref="ND31:NR31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広島県広島市　福島町駐車場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Ａ３Ｂ２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公共施設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304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130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25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21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300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利用料金制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143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301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337.1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266.60000000000002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244.2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203.7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342.9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304.8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276.2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252.4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238.1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277.8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443.6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355.6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358.6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298.39999999999998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2.1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2.2999999999999998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2.2999999999999998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9.6999999999999993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149.5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154.1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151.6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151.19999999999999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140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142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66.7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70.3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62.5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59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50.9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7795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7539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5549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4675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3804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48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48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54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33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14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32.299999999999997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33.4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32.299999999999997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22.3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27.1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7497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9663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9019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8406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9239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141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45.6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85.4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69.900000000000006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51.8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G6GWy/KXc9sInweF0WiFqeBpn9SRgkPrmdiPMqOHlSbO4IERuSe/DpasPyi9nAh9pdhPLOD5cxJJ1uNZvwbekg==" saltValue="KMjwpDjFGnn38H7eDz/hA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U30:AM30"/>
    <mergeCell ref="AN30:BF30"/>
    <mergeCell ref="BG30:BY30"/>
    <mergeCell ref="BZ30:CR30"/>
    <mergeCell ref="CS30:DK30"/>
    <mergeCell ref="ND15:NR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ND32:NR47"/>
    <mergeCell ref="KO32:LG32"/>
    <mergeCell ref="LH32:LZ32"/>
    <mergeCell ref="MA32:MS32"/>
    <mergeCell ref="ND48:NR48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ND49:NR64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CV67:FW70"/>
    <mergeCell ref="CV72:FW75"/>
    <mergeCell ref="R76:AF76"/>
    <mergeCell ref="AG76:AU76"/>
    <mergeCell ref="AV76:BJ76"/>
    <mergeCell ref="BK76:BY76"/>
    <mergeCell ref="BZ76:CN76"/>
    <mergeCell ref="ND66:NR82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102</v>
      </c>
      <c r="AL5" s="59" t="s">
        <v>92</v>
      </c>
      <c r="AM5" s="59" t="s">
        <v>103</v>
      </c>
      <c r="AN5" s="59" t="s">
        <v>94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90</v>
      </c>
      <c r="AV5" s="59" t="s">
        <v>91</v>
      </c>
      <c r="AW5" s="59" t="s">
        <v>92</v>
      </c>
      <c r="AX5" s="59" t="s">
        <v>104</v>
      </c>
      <c r="AY5" s="59" t="s">
        <v>94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102</v>
      </c>
      <c r="BH5" s="59" t="s">
        <v>92</v>
      </c>
      <c r="BI5" s="59" t="s">
        <v>93</v>
      </c>
      <c r="BJ5" s="59" t="s">
        <v>105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106</v>
      </c>
      <c r="BR5" s="59" t="s">
        <v>102</v>
      </c>
      <c r="BS5" s="59" t="s">
        <v>107</v>
      </c>
      <c r="BT5" s="59" t="s">
        <v>103</v>
      </c>
      <c r="BU5" s="59" t="s">
        <v>108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101</v>
      </c>
      <c r="CC5" s="59" t="s">
        <v>109</v>
      </c>
      <c r="CD5" s="59" t="s">
        <v>92</v>
      </c>
      <c r="CE5" s="59" t="s">
        <v>110</v>
      </c>
      <c r="CF5" s="59" t="s">
        <v>94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101</v>
      </c>
      <c r="CP5" s="59" t="s">
        <v>111</v>
      </c>
      <c r="CQ5" s="59" t="s">
        <v>112</v>
      </c>
      <c r="CR5" s="59" t="s">
        <v>110</v>
      </c>
      <c r="CS5" s="59" t="s">
        <v>113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114</v>
      </c>
      <c r="DA5" s="59" t="s">
        <v>115</v>
      </c>
      <c r="DB5" s="59" t="s">
        <v>92</v>
      </c>
      <c r="DC5" s="59" t="s">
        <v>93</v>
      </c>
      <c r="DD5" s="59" t="s">
        <v>113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106</v>
      </c>
      <c r="DL5" s="59" t="s">
        <v>102</v>
      </c>
      <c r="DM5" s="59" t="s">
        <v>92</v>
      </c>
      <c r="DN5" s="59" t="s">
        <v>103</v>
      </c>
      <c r="DO5" s="59" t="s">
        <v>108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116</v>
      </c>
      <c r="B6" s="60">
        <f>B8</f>
        <v>2018</v>
      </c>
      <c r="C6" s="60">
        <f t="shared" ref="C6:X6" si="1">C8</f>
        <v>341002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22</v>
      </c>
      <c r="H6" s="60" t="str">
        <f>SUBSTITUTE(H8,"　","")</f>
        <v>広島県広島市</v>
      </c>
      <c r="I6" s="60" t="str">
        <f t="shared" si="1"/>
        <v>福島町駐車場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25</v>
      </c>
      <c r="S6" s="62" t="str">
        <f t="shared" si="1"/>
        <v>公共施設</v>
      </c>
      <c r="T6" s="62" t="str">
        <f t="shared" si="1"/>
        <v>無</v>
      </c>
      <c r="U6" s="63">
        <f t="shared" si="1"/>
        <v>304</v>
      </c>
      <c r="V6" s="63">
        <f t="shared" si="1"/>
        <v>21</v>
      </c>
      <c r="W6" s="63">
        <f t="shared" si="1"/>
        <v>300</v>
      </c>
      <c r="X6" s="62" t="str">
        <f t="shared" si="1"/>
        <v>利用料金制</v>
      </c>
      <c r="Y6" s="64">
        <f>IF(Y8="-",NA(),Y8)</f>
        <v>301</v>
      </c>
      <c r="Z6" s="64">
        <f t="shared" ref="Z6:AH6" si="2">IF(Z8="-",NA(),Z8)</f>
        <v>337.1</v>
      </c>
      <c r="AA6" s="64">
        <f t="shared" si="2"/>
        <v>266.60000000000002</v>
      </c>
      <c r="AB6" s="64">
        <f t="shared" si="2"/>
        <v>244.2</v>
      </c>
      <c r="AC6" s="64">
        <f t="shared" si="2"/>
        <v>203.7</v>
      </c>
      <c r="AD6" s="64">
        <f t="shared" si="2"/>
        <v>277.8</v>
      </c>
      <c r="AE6" s="64">
        <f t="shared" si="2"/>
        <v>443.6</v>
      </c>
      <c r="AF6" s="64">
        <f t="shared" si="2"/>
        <v>355.6</v>
      </c>
      <c r="AG6" s="64">
        <f t="shared" si="2"/>
        <v>358.6</v>
      </c>
      <c r="AH6" s="64">
        <f t="shared" si="2"/>
        <v>298.39999999999998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2.1</v>
      </c>
      <c r="AP6" s="64">
        <f t="shared" si="3"/>
        <v>2.2999999999999998</v>
      </c>
      <c r="AQ6" s="64">
        <f t="shared" si="3"/>
        <v>2.7</v>
      </c>
      <c r="AR6" s="64">
        <f t="shared" si="3"/>
        <v>2.2999999999999998</v>
      </c>
      <c r="AS6" s="64">
        <f t="shared" si="3"/>
        <v>9.6999999999999993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48</v>
      </c>
      <c r="BA6" s="65">
        <f t="shared" si="4"/>
        <v>48</v>
      </c>
      <c r="BB6" s="65">
        <f t="shared" si="4"/>
        <v>54</v>
      </c>
      <c r="BC6" s="65">
        <f t="shared" si="4"/>
        <v>33</v>
      </c>
      <c r="BD6" s="65">
        <f t="shared" si="4"/>
        <v>14</v>
      </c>
      <c r="BE6" s="63" t="str">
        <f>IF(BE8="-","",IF(BE8="-","【-】","【"&amp;SUBSTITUTE(TEXT(BE8,"#,##0"),"-","△")&amp;"】"))</f>
        <v>【30】</v>
      </c>
      <c r="BF6" s="64">
        <f>IF(BF8="-",NA(),BF8)</f>
        <v>66.7</v>
      </c>
      <c r="BG6" s="64">
        <f t="shared" ref="BG6:BO6" si="5">IF(BG8="-",NA(),BG8)</f>
        <v>70.3</v>
      </c>
      <c r="BH6" s="64">
        <f t="shared" si="5"/>
        <v>62.5</v>
      </c>
      <c r="BI6" s="64">
        <f t="shared" si="5"/>
        <v>59</v>
      </c>
      <c r="BJ6" s="64">
        <f t="shared" si="5"/>
        <v>50.9</v>
      </c>
      <c r="BK6" s="64">
        <f t="shared" si="5"/>
        <v>32.299999999999997</v>
      </c>
      <c r="BL6" s="64">
        <f t="shared" si="5"/>
        <v>33.4</v>
      </c>
      <c r="BM6" s="64">
        <f t="shared" si="5"/>
        <v>32.299999999999997</v>
      </c>
      <c r="BN6" s="64">
        <f t="shared" si="5"/>
        <v>22.3</v>
      </c>
      <c r="BO6" s="64">
        <f t="shared" si="5"/>
        <v>27.1</v>
      </c>
      <c r="BP6" s="61" t="str">
        <f>IF(BP8="-","",IF(BP8="-","【-】","【"&amp;SUBSTITUTE(TEXT(BP8,"#,##0.0"),"-","△")&amp;"】"))</f>
        <v>【26.3】</v>
      </c>
      <c r="BQ6" s="65">
        <f>IF(BQ8="-",NA(),BQ8)</f>
        <v>7795</v>
      </c>
      <c r="BR6" s="65">
        <f t="shared" ref="BR6:BZ6" si="6">IF(BR8="-",NA(),BR8)</f>
        <v>7539</v>
      </c>
      <c r="BS6" s="65">
        <f t="shared" si="6"/>
        <v>5549</v>
      </c>
      <c r="BT6" s="65">
        <f t="shared" si="6"/>
        <v>4675</v>
      </c>
      <c r="BU6" s="65">
        <f t="shared" si="6"/>
        <v>3804</v>
      </c>
      <c r="BV6" s="65">
        <f t="shared" si="6"/>
        <v>7497</v>
      </c>
      <c r="BW6" s="65">
        <f t="shared" si="6"/>
        <v>9663</v>
      </c>
      <c r="BX6" s="65">
        <f t="shared" si="6"/>
        <v>9019</v>
      </c>
      <c r="BY6" s="65">
        <f t="shared" si="6"/>
        <v>8406</v>
      </c>
      <c r="BZ6" s="65">
        <f t="shared" si="6"/>
        <v>9239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117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117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45.6</v>
      </c>
      <c r="DF6" s="64">
        <f t="shared" si="8"/>
        <v>85.4</v>
      </c>
      <c r="DG6" s="64">
        <f t="shared" si="8"/>
        <v>69.900000000000006</v>
      </c>
      <c r="DH6" s="64">
        <f t="shared" si="8"/>
        <v>59.6</v>
      </c>
      <c r="DI6" s="64">
        <f t="shared" si="8"/>
        <v>51.8</v>
      </c>
      <c r="DJ6" s="61" t="str">
        <f>IF(DJ8="-","",IF(DJ8="-","【-】","【"&amp;SUBSTITUTE(TEXT(DJ8,"#,##0.0"),"-","△")&amp;"】"))</f>
        <v>【103.6】</v>
      </c>
      <c r="DK6" s="64">
        <f>IF(DK8="-",NA(),DK8)</f>
        <v>342.9</v>
      </c>
      <c r="DL6" s="64">
        <f t="shared" ref="DL6:DT6" si="9">IF(DL8="-",NA(),DL8)</f>
        <v>304.8</v>
      </c>
      <c r="DM6" s="64">
        <f t="shared" si="9"/>
        <v>276.2</v>
      </c>
      <c r="DN6" s="64">
        <f t="shared" si="9"/>
        <v>252.4</v>
      </c>
      <c r="DO6" s="64">
        <f t="shared" si="9"/>
        <v>238.1</v>
      </c>
      <c r="DP6" s="64">
        <f t="shared" si="9"/>
        <v>149.5</v>
      </c>
      <c r="DQ6" s="64">
        <f t="shared" si="9"/>
        <v>154.1</v>
      </c>
      <c r="DR6" s="64">
        <f t="shared" si="9"/>
        <v>151.6</v>
      </c>
      <c r="DS6" s="64">
        <f t="shared" si="9"/>
        <v>151.19999999999999</v>
      </c>
      <c r="DT6" s="64">
        <f t="shared" si="9"/>
        <v>153.80000000000001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118</v>
      </c>
      <c r="B7" s="60">
        <f t="shared" ref="B7:X7" si="10">B8</f>
        <v>2018</v>
      </c>
      <c r="C7" s="60">
        <f t="shared" si="10"/>
        <v>341002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22</v>
      </c>
      <c r="H7" s="60" t="str">
        <f t="shared" si="10"/>
        <v>広島県　広島市</v>
      </c>
      <c r="I7" s="60" t="str">
        <f t="shared" si="10"/>
        <v>福島町駐車場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25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304</v>
      </c>
      <c r="V7" s="63">
        <f t="shared" si="10"/>
        <v>21</v>
      </c>
      <c r="W7" s="63">
        <f t="shared" si="10"/>
        <v>300</v>
      </c>
      <c r="X7" s="62" t="str">
        <f t="shared" si="10"/>
        <v>利用料金制</v>
      </c>
      <c r="Y7" s="64">
        <f>Y8</f>
        <v>301</v>
      </c>
      <c r="Z7" s="64">
        <f t="shared" ref="Z7:AH7" si="11">Z8</f>
        <v>337.1</v>
      </c>
      <c r="AA7" s="64">
        <f t="shared" si="11"/>
        <v>266.60000000000002</v>
      </c>
      <c r="AB7" s="64">
        <f t="shared" si="11"/>
        <v>244.2</v>
      </c>
      <c r="AC7" s="64">
        <f t="shared" si="11"/>
        <v>203.7</v>
      </c>
      <c r="AD7" s="64">
        <f t="shared" si="11"/>
        <v>277.8</v>
      </c>
      <c r="AE7" s="64">
        <f t="shared" si="11"/>
        <v>443.6</v>
      </c>
      <c r="AF7" s="64">
        <f t="shared" si="11"/>
        <v>355.6</v>
      </c>
      <c r="AG7" s="64">
        <f t="shared" si="11"/>
        <v>358.6</v>
      </c>
      <c r="AH7" s="64">
        <f t="shared" si="11"/>
        <v>298.39999999999998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2.1</v>
      </c>
      <c r="AP7" s="64">
        <f t="shared" si="12"/>
        <v>2.2999999999999998</v>
      </c>
      <c r="AQ7" s="64">
        <f t="shared" si="12"/>
        <v>2.7</v>
      </c>
      <c r="AR7" s="64">
        <f t="shared" si="12"/>
        <v>2.2999999999999998</v>
      </c>
      <c r="AS7" s="64">
        <f t="shared" si="12"/>
        <v>9.6999999999999993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48</v>
      </c>
      <c r="BA7" s="65">
        <f t="shared" si="13"/>
        <v>48</v>
      </c>
      <c r="BB7" s="65">
        <f t="shared" si="13"/>
        <v>54</v>
      </c>
      <c r="BC7" s="65">
        <f t="shared" si="13"/>
        <v>33</v>
      </c>
      <c r="BD7" s="65">
        <f t="shared" si="13"/>
        <v>14</v>
      </c>
      <c r="BE7" s="63"/>
      <c r="BF7" s="64">
        <f>BF8</f>
        <v>66.7</v>
      </c>
      <c r="BG7" s="64">
        <f t="shared" ref="BG7:BO7" si="14">BG8</f>
        <v>70.3</v>
      </c>
      <c r="BH7" s="64">
        <f t="shared" si="14"/>
        <v>62.5</v>
      </c>
      <c r="BI7" s="64">
        <f t="shared" si="14"/>
        <v>59</v>
      </c>
      <c r="BJ7" s="64">
        <f t="shared" si="14"/>
        <v>50.9</v>
      </c>
      <c r="BK7" s="64">
        <f t="shared" si="14"/>
        <v>32.299999999999997</v>
      </c>
      <c r="BL7" s="64">
        <f t="shared" si="14"/>
        <v>33.4</v>
      </c>
      <c r="BM7" s="64">
        <f t="shared" si="14"/>
        <v>32.299999999999997</v>
      </c>
      <c r="BN7" s="64">
        <f t="shared" si="14"/>
        <v>22.3</v>
      </c>
      <c r="BO7" s="64">
        <f t="shared" si="14"/>
        <v>27.1</v>
      </c>
      <c r="BP7" s="61"/>
      <c r="BQ7" s="65">
        <f>BQ8</f>
        <v>7795</v>
      </c>
      <c r="BR7" s="65">
        <f t="shared" ref="BR7:BZ7" si="15">BR8</f>
        <v>7539</v>
      </c>
      <c r="BS7" s="65">
        <f t="shared" si="15"/>
        <v>5549</v>
      </c>
      <c r="BT7" s="65">
        <f t="shared" si="15"/>
        <v>4675</v>
      </c>
      <c r="BU7" s="65">
        <f t="shared" si="15"/>
        <v>3804</v>
      </c>
      <c r="BV7" s="65">
        <f t="shared" si="15"/>
        <v>7497</v>
      </c>
      <c r="BW7" s="65">
        <f t="shared" si="15"/>
        <v>9663</v>
      </c>
      <c r="BX7" s="65">
        <f t="shared" si="15"/>
        <v>9019</v>
      </c>
      <c r="BY7" s="65">
        <f t="shared" si="15"/>
        <v>8406</v>
      </c>
      <c r="BZ7" s="65">
        <f t="shared" si="15"/>
        <v>9239</v>
      </c>
      <c r="CA7" s="63"/>
      <c r="CB7" s="64" t="s">
        <v>119</v>
      </c>
      <c r="CC7" s="64" t="s">
        <v>119</v>
      </c>
      <c r="CD7" s="64" t="s">
        <v>119</v>
      </c>
      <c r="CE7" s="64" t="s">
        <v>119</v>
      </c>
      <c r="CF7" s="64" t="s">
        <v>119</v>
      </c>
      <c r="CG7" s="64" t="s">
        <v>119</v>
      </c>
      <c r="CH7" s="64" t="s">
        <v>119</v>
      </c>
      <c r="CI7" s="64" t="s">
        <v>119</v>
      </c>
      <c r="CJ7" s="64" t="s">
        <v>119</v>
      </c>
      <c r="CK7" s="64" t="s">
        <v>120</v>
      </c>
      <c r="CL7" s="61"/>
      <c r="CM7" s="63">
        <f>CM8</f>
        <v>0</v>
      </c>
      <c r="CN7" s="63">
        <f>CN8</f>
        <v>0</v>
      </c>
      <c r="CO7" s="64" t="s">
        <v>119</v>
      </c>
      <c r="CP7" s="64" t="s">
        <v>119</v>
      </c>
      <c r="CQ7" s="64" t="s">
        <v>119</v>
      </c>
      <c r="CR7" s="64" t="s">
        <v>119</v>
      </c>
      <c r="CS7" s="64" t="s">
        <v>119</v>
      </c>
      <c r="CT7" s="64" t="s">
        <v>119</v>
      </c>
      <c r="CU7" s="64" t="s">
        <v>119</v>
      </c>
      <c r="CV7" s="64" t="s">
        <v>119</v>
      </c>
      <c r="CW7" s="64" t="s">
        <v>119</v>
      </c>
      <c r="CX7" s="64" t="s">
        <v>121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45.6</v>
      </c>
      <c r="DF7" s="64">
        <f t="shared" si="16"/>
        <v>85.4</v>
      </c>
      <c r="DG7" s="64">
        <f t="shared" si="16"/>
        <v>69.900000000000006</v>
      </c>
      <c r="DH7" s="64">
        <f t="shared" si="16"/>
        <v>59.6</v>
      </c>
      <c r="DI7" s="64">
        <f t="shared" si="16"/>
        <v>51.8</v>
      </c>
      <c r="DJ7" s="61"/>
      <c r="DK7" s="64">
        <f>DK8</f>
        <v>342.9</v>
      </c>
      <c r="DL7" s="64">
        <f t="shared" ref="DL7:DT7" si="17">DL8</f>
        <v>304.8</v>
      </c>
      <c r="DM7" s="64">
        <f t="shared" si="17"/>
        <v>276.2</v>
      </c>
      <c r="DN7" s="64">
        <f t="shared" si="17"/>
        <v>252.4</v>
      </c>
      <c r="DO7" s="64">
        <f t="shared" si="17"/>
        <v>238.1</v>
      </c>
      <c r="DP7" s="64">
        <f t="shared" si="17"/>
        <v>149.5</v>
      </c>
      <c r="DQ7" s="64">
        <f t="shared" si="17"/>
        <v>154.1</v>
      </c>
      <c r="DR7" s="64">
        <f t="shared" si="17"/>
        <v>151.6</v>
      </c>
      <c r="DS7" s="64">
        <f t="shared" si="17"/>
        <v>151.19999999999999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2018</v>
      </c>
      <c r="C8" s="67">
        <v>341002</v>
      </c>
      <c r="D8" s="67">
        <v>47</v>
      </c>
      <c r="E8" s="67">
        <v>14</v>
      </c>
      <c r="F8" s="67">
        <v>0</v>
      </c>
      <c r="G8" s="67">
        <v>22</v>
      </c>
      <c r="H8" s="67" t="s">
        <v>122</v>
      </c>
      <c r="I8" s="67" t="s">
        <v>123</v>
      </c>
      <c r="J8" s="67" t="s">
        <v>124</v>
      </c>
      <c r="K8" s="67" t="s">
        <v>125</v>
      </c>
      <c r="L8" s="67" t="s">
        <v>126</v>
      </c>
      <c r="M8" s="67" t="s">
        <v>127</v>
      </c>
      <c r="N8" s="67" t="s">
        <v>128</v>
      </c>
      <c r="O8" s="68" t="s">
        <v>129</v>
      </c>
      <c r="P8" s="69" t="s">
        <v>130</v>
      </c>
      <c r="Q8" s="69" t="s">
        <v>131</v>
      </c>
      <c r="R8" s="70">
        <v>25</v>
      </c>
      <c r="S8" s="69" t="s">
        <v>132</v>
      </c>
      <c r="T8" s="69" t="s">
        <v>133</v>
      </c>
      <c r="U8" s="70">
        <v>304</v>
      </c>
      <c r="V8" s="70">
        <v>21</v>
      </c>
      <c r="W8" s="70">
        <v>300</v>
      </c>
      <c r="X8" s="69" t="s">
        <v>134</v>
      </c>
      <c r="Y8" s="71">
        <v>301</v>
      </c>
      <c r="Z8" s="71">
        <v>337.1</v>
      </c>
      <c r="AA8" s="71">
        <v>266.60000000000002</v>
      </c>
      <c r="AB8" s="71">
        <v>244.2</v>
      </c>
      <c r="AC8" s="71">
        <v>203.7</v>
      </c>
      <c r="AD8" s="71">
        <v>277.8</v>
      </c>
      <c r="AE8" s="71">
        <v>443.6</v>
      </c>
      <c r="AF8" s="71">
        <v>355.6</v>
      </c>
      <c r="AG8" s="71">
        <v>358.6</v>
      </c>
      <c r="AH8" s="71">
        <v>298.39999999999998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2.1</v>
      </c>
      <c r="AP8" s="71">
        <v>2.2999999999999998</v>
      </c>
      <c r="AQ8" s="71">
        <v>2.7</v>
      </c>
      <c r="AR8" s="71">
        <v>2.2999999999999998</v>
      </c>
      <c r="AS8" s="71">
        <v>9.6999999999999993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48</v>
      </c>
      <c r="BA8" s="72">
        <v>48</v>
      </c>
      <c r="BB8" s="72">
        <v>54</v>
      </c>
      <c r="BC8" s="72">
        <v>33</v>
      </c>
      <c r="BD8" s="72">
        <v>14</v>
      </c>
      <c r="BE8" s="72">
        <v>30</v>
      </c>
      <c r="BF8" s="71">
        <v>66.7</v>
      </c>
      <c r="BG8" s="71">
        <v>70.3</v>
      </c>
      <c r="BH8" s="71">
        <v>62.5</v>
      </c>
      <c r="BI8" s="71">
        <v>59</v>
      </c>
      <c r="BJ8" s="71">
        <v>50.9</v>
      </c>
      <c r="BK8" s="71">
        <v>32.299999999999997</v>
      </c>
      <c r="BL8" s="71">
        <v>33.4</v>
      </c>
      <c r="BM8" s="71">
        <v>32.299999999999997</v>
      </c>
      <c r="BN8" s="71">
        <v>22.3</v>
      </c>
      <c r="BO8" s="71">
        <v>27.1</v>
      </c>
      <c r="BP8" s="68">
        <v>26.3</v>
      </c>
      <c r="BQ8" s="72">
        <v>7795</v>
      </c>
      <c r="BR8" s="72">
        <v>7539</v>
      </c>
      <c r="BS8" s="72">
        <v>5549</v>
      </c>
      <c r="BT8" s="73">
        <v>4675</v>
      </c>
      <c r="BU8" s="73">
        <v>3804</v>
      </c>
      <c r="BV8" s="72">
        <v>7497</v>
      </c>
      <c r="BW8" s="72">
        <v>9663</v>
      </c>
      <c r="BX8" s="72">
        <v>9019</v>
      </c>
      <c r="BY8" s="72">
        <v>8406</v>
      </c>
      <c r="BZ8" s="72">
        <v>9239</v>
      </c>
      <c r="CA8" s="70">
        <v>16102</v>
      </c>
      <c r="CB8" s="71" t="s">
        <v>126</v>
      </c>
      <c r="CC8" s="71" t="s">
        <v>126</v>
      </c>
      <c r="CD8" s="71" t="s">
        <v>126</v>
      </c>
      <c r="CE8" s="71" t="s">
        <v>126</v>
      </c>
      <c r="CF8" s="71" t="s">
        <v>126</v>
      </c>
      <c r="CG8" s="71" t="s">
        <v>126</v>
      </c>
      <c r="CH8" s="71" t="s">
        <v>126</v>
      </c>
      <c r="CI8" s="71" t="s">
        <v>126</v>
      </c>
      <c r="CJ8" s="71" t="s">
        <v>126</v>
      </c>
      <c r="CK8" s="71" t="s">
        <v>126</v>
      </c>
      <c r="CL8" s="68" t="s">
        <v>126</v>
      </c>
      <c r="CM8" s="70">
        <v>0</v>
      </c>
      <c r="CN8" s="70">
        <v>0</v>
      </c>
      <c r="CO8" s="71" t="s">
        <v>126</v>
      </c>
      <c r="CP8" s="71" t="s">
        <v>126</v>
      </c>
      <c r="CQ8" s="71" t="s">
        <v>126</v>
      </c>
      <c r="CR8" s="71" t="s">
        <v>126</v>
      </c>
      <c r="CS8" s="71" t="s">
        <v>126</v>
      </c>
      <c r="CT8" s="71" t="s">
        <v>126</v>
      </c>
      <c r="CU8" s="71" t="s">
        <v>126</v>
      </c>
      <c r="CV8" s="71" t="s">
        <v>126</v>
      </c>
      <c r="CW8" s="71" t="s">
        <v>126</v>
      </c>
      <c r="CX8" s="71" t="s">
        <v>126</v>
      </c>
      <c r="CY8" s="68" t="s">
        <v>126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45.6</v>
      </c>
      <c r="DF8" s="71">
        <v>85.4</v>
      </c>
      <c r="DG8" s="71">
        <v>69.900000000000006</v>
      </c>
      <c r="DH8" s="71">
        <v>59.6</v>
      </c>
      <c r="DI8" s="71">
        <v>51.8</v>
      </c>
      <c r="DJ8" s="68">
        <v>103.6</v>
      </c>
      <c r="DK8" s="71">
        <v>342.9</v>
      </c>
      <c r="DL8" s="71">
        <v>304.8</v>
      </c>
      <c r="DM8" s="71">
        <v>276.2</v>
      </c>
      <c r="DN8" s="71">
        <v>252.4</v>
      </c>
      <c r="DO8" s="71">
        <v>238.1</v>
      </c>
      <c r="DP8" s="71">
        <v>149.5</v>
      </c>
      <c r="DQ8" s="71">
        <v>154.1</v>
      </c>
      <c r="DR8" s="71">
        <v>151.6</v>
      </c>
      <c r="DS8" s="71">
        <v>151.19999999999999</v>
      </c>
      <c r="DT8" s="71">
        <v>153.80000000000001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135</v>
      </c>
      <c r="C10" s="78" t="s">
        <v>136</v>
      </c>
      <c r="D10" s="78" t="s">
        <v>137</v>
      </c>
      <c r="E10" s="78" t="s">
        <v>138</v>
      </c>
      <c r="F10" s="78" t="s">
        <v>139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脇田 知茂</cp:lastModifiedBy>
  <cp:lastPrinted>2020-01-29T06:02:16Z</cp:lastPrinted>
  <dcterms:created xsi:type="dcterms:W3CDTF">2019-12-05T07:27:16Z</dcterms:created>
  <dcterms:modified xsi:type="dcterms:W3CDTF">2020-01-29T06:02:17Z</dcterms:modified>
</cp:coreProperties>
</file>