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建築都市局都市交通政策課\ﾏｲﾄﾞｷｭﾒﾝﾄ（駐車場）\★★公営企業関係\経営比較分析\R2.2.5-公営企業に係る経営比較分析表（平成30年度決算）の分析について（依頼）\(回答）駐車場【経営比較分析表】2018_401005_47_140\"/>
    </mc:Choice>
  </mc:AlternateContent>
  <workbookProtection workbookAlgorithmName="SHA-512" workbookHashValue="238A8EWye6PIUd/IwhzCmAsYs8qpfn3XqJUArdGv+ItUbMcy5DPTOfYrEtjRwCfru+6Ipc/r6cdpF2Utj9Sjfw==" workbookSaltValue="Be0B9F46YlvbUKnOE5f6C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GQ30" i="4"/>
  <c r="LT76" i="4"/>
  <c r="GQ51" i="4"/>
  <c r="LH30" i="4"/>
  <c r="BZ30" i="4"/>
  <c r="BZ51" i="4"/>
  <c r="BG30" i="4"/>
  <c r="FX51" i="4"/>
  <c r="KO30" i="4"/>
  <c r="HP76" i="4"/>
  <c r="AV76" i="4"/>
  <c r="KO51" i="4"/>
  <c r="BG51" i="4"/>
  <c r="LE76" i="4"/>
  <c r="FX30" i="4"/>
  <c r="FE51" i="4"/>
  <c r="HA76" i="4"/>
  <c r="AN51" i="4"/>
  <c r="FE30" i="4"/>
  <c r="JV30" i="4"/>
  <c r="AN30" i="4"/>
  <c r="JV51" i="4"/>
  <c r="AG76" i="4"/>
  <c r="KP76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<sst xmlns="http://schemas.openxmlformats.org/spreadsheetml/2006/main" count="278" uniqueCount="140">
  <si>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</si>
  <si>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</si>
  <si>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</si>
  <si>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</si>
  <si>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</si>
  <si>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</si>
  <si>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</si>
  <si>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</si>
  <si>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</si>
  <si>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</si>
  <si>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</si>
  <si>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</si>
  <si>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</si>
  <si>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</si>
  <si>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</si>
  <si>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</si>
  <si>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</si>
  <si>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</si>
  <si>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</si>
  <si>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</si>
  <si>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</si>
  <si>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</si>
  <si>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</si>
  <si>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</si>
  <si>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</si>
  <si>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</si>
  <si>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</si>
  <si>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</si>
  <si>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</si>
  <si>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</si>
  <si>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</si>
  <si>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</si>
  <si>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</si>
  <si>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</si>
  <si>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</si>
  <si>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</si>
  <si>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</si>
  <si>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</si>
  <si>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</si>
  <si>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</si>
  <si>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</si>
  <si>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</si>
  <si>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</si>
  <si>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</si>
  <si>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</si>
  <si>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</si>
  <si>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</si>
  <si>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</si>
  <si>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</si>
  <si>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</si>
  <si>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</si>
  <si>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</si>
  <si>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</si>
  <si>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</si>
  <si>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</si>
  <si>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</si>
  <si>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</si>
  <si>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</si>
  <si>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</si>
  <si>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</si>
  <si>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</si>
  <si>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</si>
  <si>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</si>
  <si>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</si>
  <si>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</si>
  <si>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</si>
  <si>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</si>
  <si>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</si>
  <si>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</si>
  <si>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</si>
  <si>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</si>
  <si>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</si>
  <si>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</si>
  <si>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</si>
  <si>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</si>
  <si>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</si>
  <si>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</si>
  <si>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</si>
  <si>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</si>
  <si>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</si>
  <si>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</si>
  <si>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</si>
  <si>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</si>
  <si>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</si>
  <si>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</si>
  <si>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</si>
  <si>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</si>
  <si>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</si>
  <si>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</si>
  <si>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</si>
  <si>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</si>
  <si>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</si>
  <si>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</si>
  <si>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</si>
  <si>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</si>
  <si>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</si>
  <si>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</si>
  <si>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</si>
  <si>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</si>
  <si>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</si>
  <si>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</si>
  <si>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</si>
  <si>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</si>
  <si>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</si>
  <si>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</si>
  <si>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</si>
  <si>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</si>
  <si>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</si>
  <si>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</si>
  <si>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</si>
  <si>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</si>
  <si>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</si>
  <si>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</si>
  <si>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</si>
  <si>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</si>
  <si>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</si>
  <si>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</si>
  <si>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</si>
  <si>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</si>
  <si>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</si>
  <si>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</si>
  <si>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</si>
  <si>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</si>
  <si>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</si>
  <si>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</si>
  <si>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</si>
  <si>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</si>
  <si>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</si>
  <si>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</si>
  <si>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</si>
  <si>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</si>
  <si>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</si>
  <si>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</si>
  <si>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</si>
  <si>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</si>
  <si>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</si>
  <si>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稼働率は類似施設平均値と比較しても高く、駐車場としての需要は大きい。</t>
    <phoneticPr fontId="5"/>
  </si>
  <si>
    <t>駐車場の規模が大きいため、今後多額の設備投資が必要になってくると予想される。</t>
    <phoneticPr fontId="5"/>
  </si>
  <si>
    <t xml:space="preserve">建設に係る費用の償還が残っているため、収益的収支比率は低い状況となっている。
</t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</si>
  <si>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今後大規模な修繕が必要となることが予想されることから、長寿命化計画を策定し、計画的な管理・運営を行っていく。</t>
    <rPh sb="92" eb="95">
      <t>ケイカクテキ</t>
    </rPh>
    <rPh sb="96" eb="98">
      <t>カンリ</t>
    </rPh>
    <rPh sb="99" eb="101">
      <t>ウンエイ</t>
    </rPh>
    <rPh sb="102" eb="103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</si>
</sst>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54.1</c:v>
                </c:pt>
                <c:pt idx="2">
                  <c:v>56.5</c:v>
                </c:pt>
                <c:pt idx="3">
                  <c:v>57.1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E-4EA2-822D-BC2AE08CC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149.69999999999999</c:v>
                </c:pt>
                <c:pt idx="1">
                  <c:v>176.4</c:v>
                </c:pt>
                <c:pt idx="2">
                  <c:v>172.5</c:v>
                </c:pt>
                <c:pt idx="3">
                  <c:v>198.5</c:v>
                </c:pt>
                <c:pt idx="4">
                  <c:v>217.4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E-4EA2-822D-BC2AE08CC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765.5</c:v>
                </c:pt>
                <c:pt idx="1">
                  <c:v>612</c:v>
                </c:pt>
                <c:pt idx="2">
                  <c:v>458.5</c:v>
                </c:pt>
                <c:pt idx="3">
                  <c:v>115.2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E83-9442-A8D59791B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1098.3</c:v>
                </c:pt>
                <c:pt idx="1">
                  <c:v>655.5</c:v>
                </c:pt>
                <c:pt idx="2">
                  <c:v>316.8</c:v>
                </c:pt>
                <c:pt idx="3">
                  <c:v>113.9</c:v>
                </c:pt>
                <c:pt idx="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C-4E83-9442-A8D59791B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822-4BB6-96BE-DB85235A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2-4BB6-96BE-DB85235A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B0-41CE-98D3-10B5EF00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0-41CE-98D3-10B5EF00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8-4E6A-BD10-966F976CE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</c:v>
                </c:pt>
                <c:pt idx="1">
                  <c:v>6.1</c:v>
                </c:pt>
                <c:pt idx="2">
                  <c:v>5.6</c:v>
                </c:pt>
                <c:pt idx="3">
                  <c:v>3.8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8-4E6A-BD10-966F976CE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3-45FB-AB71-CA00A137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30</c:v>
                </c:pt>
                <c:pt idx="1">
                  <c:v>26</c:v>
                </c:pt>
                <c:pt idx="2">
                  <c:v>26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3-45FB-AB71-CA00A137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211</c:v>
                </c:pt>
                <c:pt idx="1">
                  <c:v>219.5</c:v>
                </c:pt>
                <c:pt idx="2">
                  <c:v>229.5</c:v>
                </c:pt>
                <c:pt idx="3">
                  <c:v>226.8</c:v>
                </c:pt>
                <c:pt idx="4">
                  <c:v>225.6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3-4618-82CE-02B92858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149.69999999999999</c:v>
                </c:pt>
                <c:pt idx="1">
                  <c:v>152.30000000000001</c:v>
                </c:pt>
                <c:pt idx="2">
                  <c:v>148.5</c:v>
                </c:pt>
                <c:pt idx="3">
                  <c:v>159.30000000000001</c:v>
                </c:pt>
                <c:pt idx="4">
                  <c:v>159.80000000000001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3-4618-82CE-02B92858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35.700000000000003</c:v>
                </c:pt>
                <c:pt idx="1">
                  <c:v>43.1</c:v>
                </c:pt>
                <c:pt idx="2">
                  <c:v>39.5</c:v>
                </c:pt>
                <c:pt idx="3">
                  <c:v>43</c:v>
                </c:pt>
                <c:pt idx="4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9-4523-830C-115A0574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29.9</c:v>
                </c:pt>
                <c:pt idx="1">
                  <c:v>36.1</c:v>
                </c:pt>
                <c:pt idx="2">
                  <c:v>33.9</c:v>
                </c:pt>
                <c:pt idx="3">
                  <c:v>26.5</c:v>
                </c:pt>
                <c:pt idx="4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9-4523-830C-115A0574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35573</c:v>
                </c:pt>
                <c:pt idx="1">
                  <c:v>41010</c:v>
                </c:pt>
                <c:pt idx="2">
                  <c:v>41256</c:v>
                </c:pt>
                <c:pt idx="3">
                  <c:v>45253</c:v>
                </c:pt>
                <c:pt idx="4">
                  <c:v>-82848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1-4B56-8B05-A1DFF946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18295</c:v>
                </c:pt>
                <c:pt idx="1">
                  <c:v>22959</c:v>
                </c:pt>
                <c:pt idx="2">
                  <c:v>22148</c:v>
                </c:pt>
                <c:pt idx="3">
                  <c:v>24086</c:v>
                </c:pt>
                <c:pt idx="4">
                  <c:v>23885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1-4B56-8B05-A1DFF946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KE67" zoomScale="84" zoomScaleNormal="84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福岡県北九州市　黒崎駅西駐車場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25570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637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51.2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54.1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56.5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57.1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56.7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211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219.5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229.5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226.8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225.6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149.69999999999999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176.4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172.5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198.5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217.4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149.69999999999999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152.30000000000001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148.5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159.80000000000001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35.700000000000003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34.6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35573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41010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41256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45253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-82848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29.9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36.1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26.5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42.1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18295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22959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22148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24086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23885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1910222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951841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765.5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612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458.5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115.2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1098.3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655.5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316.8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113.9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101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9GOXzo4DMXw5lAH+WAwFz7LSRHjEDgtq8LfotVGsivY+O9530vANq5dFouf4og35PmVCaK3x44yqxTwFqdDOg==" saltValue="yMqd+a+yvp8mD/6ifsUEr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93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106</v>
      </c>
      <c r="AW5" s="59" t="s">
        <v>92</v>
      </c>
      <c r="AX5" s="59" t="s">
        <v>107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105</v>
      </c>
      <c r="BG5" s="59" t="s">
        <v>102</v>
      </c>
      <c r="BH5" s="59" t="s">
        <v>92</v>
      </c>
      <c r="BI5" s="59" t="s">
        <v>107</v>
      </c>
      <c r="BJ5" s="59" t="s">
        <v>108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109</v>
      </c>
      <c r="BR5" s="59" t="s">
        <v>91</v>
      </c>
      <c r="BS5" s="59" t="s">
        <v>92</v>
      </c>
      <c r="BT5" s="59" t="s">
        <v>107</v>
      </c>
      <c r="BU5" s="59" t="s">
        <v>110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111</v>
      </c>
      <c r="CC5" s="59" t="s">
        <v>102</v>
      </c>
      <c r="CD5" s="59" t="s">
        <v>92</v>
      </c>
      <c r="CE5" s="59" t="s">
        <v>107</v>
      </c>
      <c r="CF5" s="59" t="s">
        <v>112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104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102</v>
      </c>
      <c r="DB5" s="59" t="s">
        <v>92</v>
      </c>
      <c r="DC5" s="59" t="s">
        <v>107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102</v>
      </c>
      <c r="DM5" s="59" t="s">
        <v>103</v>
      </c>
      <c r="DN5" s="59" t="s">
        <v>107</v>
      </c>
      <c r="DO5" s="59" t="s">
        <v>104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113</v>
      </c>
      <c r="B6" s="60">
        <f>B8</f>
        <v>2018</v>
      </c>
      <c r="C6" s="60">
        <f t="shared" ref="C6:X6" si="1">C8</f>
        <v>401005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福岡県北九州市</v>
      </c>
      <c r="I6" s="60" t="str">
        <f t="shared" si="1"/>
        <v>黒崎駅西駐車場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立体式</v>
      </c>
      <c r="R6" s="63">
        <f t="shared" si="1"/>
        <v>18</v>
      </c>
      <c r="S6" s="62" t="str">
        <f t="shared" si="1"/>
        <v>公共施設</v>
      </c>
      <c r="T6" s="62" t="str">
        <f t="shared" si="1"/>
        <v>無</v>
      </c>
      <c r="U6" s="63">
        <f t="shared" si="1"/>
        <v>25570</v>
      </c>
      <c r="V6" s="63">
        <f t="shared" si="1"/>
        <v>637</v>
      </c>
      <c r="W6" s="63">
        <f t="shared" si="1"/>
        <v>200</v>
      </c>
      <c r="X6" s="62" t="str">
        <f t="shared" si="1"/>
        <v>代行制</v>
      </c>
      <c r="Y6" s="64">
        <f>IF(Y8="-",NA(),Y8)</f>
        <v>51.2</v>
      </c>
      <c r="Z6" s="64">
        <f t="shared" ref="Z6:AH6" si="2">IF(Z8="-",NA(),Z8)</f>
        <v>54.1</v>
      </c>
      <c r="AA6" s="64">
        <f t="shared" si="2"/>
        <v>56.5</v>
      </c>
      <c r="AB6" s="64">
        <f t="shared" si="2"/>
        <v>57.1</v>
      </c>
      <c r="AC6" s="64">
        <f t="shared" si="2"/>
        <v>56.7</v>
      </c>
      <c r="AD6" s="64">
        <f t="shared" si="2"/>
        <v>149.69999999999999</v>
      </c>
      <c r="AE6" s="64">
        <f t="shared" si="2"/>
        <v>176.4</v>
      </c>
      <c r="AF6" s="64">
        <f t="shared" si="2"/>
        <v>172.5</v>
      </c>
      <c r="AG6" s="64">
        <f t="shared" si="2"/>
        <v>198.5</v>
      </c>
      <c r="AH6" s="64">
        <f t="shared" si="2"/>
        <v>217.4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</v>
      </c>
      <c r="AP6" s="64">
        <f t="shared" si="3"/>
        <v>6.1</v>
      </c>
      <c r="AQ6" s="64">
        <f t="shared" si="3"/>
        <v>5.6</v>
      </c>
      <c r="AR6" s="64">
        <f t="shared" si="3"/>
        <v>3.8</v>
      </c>
      <c r="AS6" s="64">
        <f t="shared" si="3"/>
        <v>3.3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30</v>
      </c>
      <c r="BA6" s="65">
        <f t="shared" si="4"/>
        <v>26</v>
      </c>
      <c r="BB6" s="65">
        <f t="shared" si="4"/>
        <v>26</v>
      </c>
      <c r="BC6" s="65">
        <f t="shared" si="4"/>
        <v>14</v>
      </c>
      <c r="BD6" s="65">
        <f t="shared" si="4"/>
        <v>10</v>
      </c>
      <c r="BE6" s="63" t="str">
        <f>IF(BE8="-","",IF(BE8="-","【-】","【"&amp;SUBSTITUTE(TEXT(BE8,"#,##0"),"-","△")&amp;"】"))</f>
        <v>【30】</v>
      </c>
      <c r="BF6" s="64">
        <f>IF(BF8="-",NA(),BF8)</f>
        <v>35.700000000000003</v>
      </c>
      <c r="BG6" s="64">
        <f t="shared" ref="BG6:BO6" si="5">IF(BG8="-",NA(),BG8)</f>
        <v>43.1</v>
      </c>
      <c r="BH6" s="64">
        <f t="shared" si="5"/>
        <v>39.5</v>
      </c>
      <c r="BI6" s="64">
        <f t="shared" si="5"/>
        <v>43</v>
      </c>
      <c r="BJ6" s="64">
        <f t="shared" si="5"/>
        <v>34.6</v>
      </c>
      <c r="BK6" s="64">
        <f t="shared" si="5"/>
        <v>29.9</v>
      </c>
      <c r="BL6" s="64">
        <f t="shared" si="5"/>
        <v>36.1</v>
      </c>
      <c r="BM6" s="64">
        <f t="shared" si="5"/>
        <v>33.9</v>
      </c>
      <c r="BN6" s="64">
        <f t="shared" si="5"/>
        <v>26.5</v>
      </c>
      <c r="BO6" s="64">
        <f t="shared" si="5"/>
        <v>42.1</v>
      </c>
      <c r="BP6" s="61" t="str">
        <f>IF(BP8="-","",IF(BP8="-","【-】","【"&amp;SUBSTITUTE(TEXT(BP8,"#,##0.0"),"-","△")&amp;"】"))</f>
        <v>【26.3】</v>
      </c>
      <c r="BQ6" s="65">
        <f>IF(BQ8="-",NA(),BQ8)</f>
        <v>35573</v>
      </c>
      <c r="BR6" s="65">
        <f t="shared" ref="BR6:BZ6" si="6">IF(BR8="-",NA(),BR8)</f>
        <v>41010</v>
      </c>
      <c r="BS6" s="65">
        <f t="shared" si="6"/>
        <v>41256</v>
      </c>
      <c r="BT6" s="65">
        <f t="shared" si="6"/>
        <v>45253</v>
      </c>
      <c r="BU6" s="65">
        <f t="shared" si="6"/>
        <v>-82848</v>
      </c>
      <c r="BV6" s="65">
        <f t="shared" si="6"/>
        <v>18295</v>
      </c>
      <c r="BW6" s="65">
        <f t="shared" si="6"/>
        <v>22959</v>
      </c>
      <c r="BX6" s="65">
        <f t="shared" si="6"/>
        <v>22148</v>
      </c>
      <c r="BY6" s="65">
        <f t="shared" si="6"/>
        <v>24086</v>
      </c>
      <c r="BZ6" s="65">
        <f t="shared" si="6"/>
        <v>23885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1910222</v>
      </c>
      <c r="CN6" s="63">
        <f t="shared" si="7"/>
        <v>951841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765.5</v>
      </c>
      <c r="DA6" s="64">
        <f t="shared" ref="DA6:DI6" si="8">IF(DA8="-",NA(),DA8)</f>
        <v>612</v>
      </c>
      <c r="DB6" s="64">
        <f t="shared" si="8"/>
        <v>458.5</v>
      </c>
      <c r="DC6" s="64">
        <f t="shared" si="8"/>
        <v>115.2</v>
      </c>
      <c r="DD6" s="64">
        <f t="shared" si="8"/>
        <v>0</v>
      </c>
      <c r="DE6" s="64">
        <f t="shared" si="8"/>
        <v>1098.3</v>
      </c>
      <c r="DF6" s="64">
        <f t="shared" si="8"/>
        <v>655.5</v>
      </c>
      <c r="DG6" s="64">
        <f t="shared" si="8"/>
        <v>316.8</v>
      </c>
      <c r="DH6" s="64">
        <f t="shared" si="8"/>
        <v>113.9</v>
      </c>
      <c r="DI6" s="64">
        <f t="shared" si="8"/>
        <v>101</v>
      </c>
      <c r="DJ6" s="61" t="str">
        <f>IF(DJ8="-","",IF(DJ8="-","【-】","【"&amp;SUBSTITUTE(TEXT(DJ8,"#,##0.0"),"-","△")&amp;"】"))</f>
        <v>【103.6】</v>
      </c>
      <c r="DK6" s="64">
        <f>IF(DK8="-",NA(),DK8)</f>
        <v>211</v>
      </c>
      <c r="DL6" s="64">
        <f t="shared" ref="DL6:DT6" si="9">IF(DL8="-",NA(),DL8)</f>
        <v>219.5</v>
      </c>
      <c r="DM6" s="64">
        <f t="shared" si="9"/>
        <v>229.5</v>
      </c>
      <c r="DN6" s="64">
        <f t="shared" si="9"/>
        <v>226.8</v>
      </c>
      <c r="DO6" s="64">
        <f t="shared" si="9"/>
        <v>225.6</v>
      </c>
      <c r="DP6" s="64">
        <f t="shared" si="9"/>
        <v>149.69999999999999</v>
      </c>
      <c r="DQ6" s="64">
        <f t="shared" si="9"/>
        <v>152.30000000000001</v>
      </c>
      <c r="DR6" s="64">
        <f t="shared" si="9"/>
        <v>148.5</v>
      </c>
      <c r="DS6" s="64">
        <f t="shared" si="9"/>
        <v>159.30000000000001</v>
      </c>
      <c r="DT6" s="64">
        <f t="shared" si="9"/>
        <v>159.80000000000001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116</v>
      </c>
      <c r="B7" s="60">
        <f t="shared" ref="B7:X7" si="10">B8</f>
        <v>2018</v>
      </c>
      <c r="C7" s="60">
        <f t="shared" si="10"/>
        <v>401005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福岡県　北九州市</v>
      </c>
      <c r="I7" s="60" t="str">
        <f t="shared" si="10"/>
        <v>黒崎駅西駐車場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立体式</v>
      </c>
      <c r="R7" s="63">
        <f t="shared" si="10"/>
        <v>18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25570</v>
      </c>
      <c r="V7" s="63">
        <f t="shared" si="10"/>
        <v>637</v>
      </c>
      <c r="W7" s="63">
        <f t="shared" si="10"/>
        <v>200</v>
      </c>
      <c r="X7" s="62" t="str">
        <f t="shared" si="10"/>
        <v>代行制</v>
      </c>
      <c r="Y7" s="64">
        <f>Y8</f>
        <v>51.2</v>
      </c>
      <c r="Z7" s="64">
        <f t="shared" ref="Z7:AH7" si="11">Z8</f>
        <v>54.1</v>
      </c>
      <c r="AA7" s="64">
        <f t="shared" si="11"/>
        <v>56.5</v>
      </c>
      <c r="AB7" s="64">
        <f t="shared" si="11"/>
        <v>57.1</v>
      </c>
      <c r="AC7" s="64">
        <f t="shared" si="11"/>
        <v>56.7</v>
      </c>
      <c r="AD7" s="64">
        <f t="shared" si="11"/>
        <v>149.69999999999999</v>
      </c>
      <c r="AE7" s="64">
        <f t="shared" si="11"/>
        <v>176.4</v>
      </c>
      <c r="AF7" s="64">
        <f t="shared" si="11"/>
        <v>172.5</v>
      </c>
      <c r="AG7" s="64">
        <f t="shared" si="11"/>
        <v>198.5</v>
      </c>
      <c r="AH7" s="64">
        <f t="shared" si="11"/>
        <v>217.4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</v>
      </c>
      <c r="AP7" s="64">
        <f t="shared" si="12"/>
        <v>6.1</v>
      </c>
      <c r="AQ7" s="64">
        <f t="shared" si="12"/>
        <v>5.6</v>
      </c>
      <c r="AR7" s="64">
        <f t="shared" si="12"/>
        <v>3.8</v>
      </c>
      <c r="AS7" s="64">
        <f t="shared" si="12"/>
        <v>3.3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30</v>
      </c>
      <c r="BA7" s="65">
        <f t="shared" si="13"/>
        <v>26</v>
      </c>
      <c r="BB7" s="65">
        <f t="shared" si="13"/>
        <v>26</v>
      </c>
      <c r="BC7" s="65">
        <f t="shared" si="13"/>
        <v>14</v>
      </c>
      <c r="BD7" s="65">
        <f t="shared" si="13"/>
        <v>10</v>
      </c>
      <c r="BE7" s="63"/>
      <c r="BF7" s="64">
        <f>BF8</f>
        <v>35.700000000000003</v>
      </c>
      <c r="BG7" s="64">
        <f t="shared" ref="BG7:BO7" si="14">BG8</f>
        <v>43.1</v>
      </c>
      <c r="BH7" s="64">
        <f t="shared" si="14"/>
        <v>39.5</v>
      </c>
      <c r="BI7" s="64">
        <f t="shared" si="14"/>
        <v>43</v>
      </c>
      <c r="BJ7" s="64">
        <f t="shared" si="14"/>
        <v>34.6</v>
      </c>
      <c r="BK7" s="64">
        <f t="shared" si="14"/>
        <v>29.9</v>
      </c>
      <c r="BL7" s="64">
        <f t="shared" si="14"/>
        <v>36.1</v>
      </c>
      <c r="BM7" s="64">
        <f t="shared" si="14"/>
        <v>33.9</v>
      </c>
      <c r="BN7" s="64">
        <f t="shared" si="14"/>
        <v>26.5</v>
      </c>
      <c r="BO7" s="64">
        <f t="shared" si="14"/>
        <v>42.1</v>
      </c>
      <c r="BP7" s="61"/>
      <c r="BQ7" s="65">
        <f>BQ8</f>
        <v>35573</v>
      </c>
      <c r="BR7" s="65">
        <f t="shared" ref="BR7:BZ7" si="15">BR8</f>
        <v>41010</v>
      </c>
      <c r="BS7" s="65">
        <f t="shared" si="15"/>
        <v>41256</v>
      </c>
      <c r="BT7" s="65">
        <f t="shared" si="15"/>
        <v>45253</v>
      </c>
      <c r="BU7" s="65">
        <f t="shared" si="15"/>
        <v>-82848</v>
      </c>
      <c r="BV7" s="65">
        <f t="shared" si="15"/>
        <v>18295</v>
      </c>
      <c r="BW7" s="65">
        <f t="shared" si="15"/>
        <v>22959</v>
      </c>
      <c r="BX7" s="65">
        <f t="shared" si="15"/>
        <v>22148</v>
      </c>
      <c r="BY7" s="65">
        <f t="shared" si="15"/>
        <v>24086</v>
      </c>
      <c r="BZ7" s="65">
        <f t="shared" si="15"/>
        <v>23885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1910222</v>
      </c>
      <c r="CN7" s="63">
        <f>CN8</f>
        <v>951841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765.5</v>
      </c>
      <c r="DA7" s="64">
        <f t="shared" ref="DA7:DI7" si="16">DA8</f>
        <v>612</v>
      </c>
      <c r="DB7" s="64">
        <f t="shared" si="16"/>
        <v>458.5</v>
      </c>
      <c r="DC7" s="64">
        <f t="shared" si="16"/>
        <v>115.2</v>
      </c>
      <c r="DD7" s="64">
        <f t="shared" si="16"/>
        <v>0</v>
      </c>
      <c r="DE7" s="64">
        <f t="shared" si="16"/>
        <v>1098.3</v>
      </c>
      <c r="DF7" s="64">
        <f t="shared" si="16"/>
        <v>655.5</v>
      </c>
      <c r="DG7" s="64">
        <f t="shared" si="16"/>
        <v>316.8</v>
      </c>
      <c r="DH7" s="64">
        <f t="shared" si="16"/>
        <v>113.9</v>
      </c>
      <c r="DI7" s="64">
        <f t="shared" si="16"/>
        <v>101</v>
      </c>
      <c r="DJ7" s="61"/>
      <c r="DK7" s="64">
        <f>DK8</f>
        <v>211</v>
      </c>
      <c r="DL7" s="64">
        <f t="shared" ref="DL7:DT7" si="17">DL8</f>
        <v>219.5</v>
      </c>
      <c r="DM7" s="64">
        <f t="shared" si="17"/>
        <v>229.5</v>
      </c>
      <c r="DN7" s="64">
        <f t="shared" si="17"/>
        <v>226.8</v>
      </c>
      <c r="DO7" s="64">
        <f t="shared" si="17"/>
        <v>225.6</v>
      </c>
      <c r="DP7" s="64">
        <f t="shared" si="17"/>
        <v>149.69999999999999</v>
      </c>
      <c r="DQ7" s="64">
        <f t="shared" si="17"/>
        <v>152.30000000000001</v>
      </c>
      <c r="DR7" s="64">
        <f t="shared" si="17"/>
        <v>148.5</v>
      </c>
      <c r="DS7" s="64">
        <f t="shared" si="17"/>
        <v>159.30000000000001</v>
      </c>
      <c r="DT7" s="64">
        <f t="shared" si="17"/>
        <v>159.80000000000001</v>
      </c>
      <c r="DU7" s="61"/>
    </row>
    <row r="8" spans="1:125" s="66" customFormat="1" x14ac:dyDescent="0.15">
      <c r="A8" s="49"/>
      <c r="B8" s="67">
        <v>2018</v>
      </c>
      <c r="C8" s="67">
        <v>401005</v>
      </c>
      <c r="D8" s="67">
        <v>47</v>
      </c>
      <c r="E8" s="67">
        <v>14</v>
      </c>
      <c r="F8" s="67">
        <v>0</v>
      </c>
      <c r="G8" s="67">
        <v>7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18</v>
      </c>
      <c r="S8" s="69" t="s">
        <v>128</v>
      </c>
      <c r="T8" s="69" t="s">
        <v>129</v>
      </c>
      <c r="U8" s="70">
        <v>25570</v>
      </c>
      <c r="V8" s="70">
        <v>637</v>
      </c>
      <c r="W8" s="70">
        <v>200</v>
      </c>
      <c r="X8" s="69" t="s">
        <v>130</v>
      </c>
      <c r="Y8" s="71">
        <v>51.2</v>
      </c>
      <c r="Z8" s="71">
        <v>54.1</v>
      </c>
      <c r="AA8" s="71">
        <v>56.5</v>
      </c>
      <c r="AB8" s="71">
        <v>57.1</v>
      </c>
      <c r="AC8" s="71">
        <v>56.7</v>
      </c>
      <c r="AD8" s="71">
        <v>149.69999999999999</v>
      </c>
      <c r="AE8" s="71">
        <v>176.4</v>
      </c>
      <c r="AF8" s="71">
        <v>172.5</v>
      </c>
      <c r="AG8" s="71">
        <v>198.5</v>
      </c>
      <c r="AH8" s="71">
        <v>217.4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</v>
      </c>
      <c r="AP8" s="71">
        <v>6.1</v>
      </c>
      <c r="AQ8" s="71">
        <v>5.6</v>
      </c>
      <c r="AR8" s="71">
        <v>3.8</v>
      </c>
      <c r="AS8" s="71">
        <v>3.3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30</v>
      </c>
      <c r="BA8" s="72">
        <v>26</v>
      </c>
      <c r="BB8" s="72">
        <v>26</v>
      </c>
      <c r="BC8" s="72">
        <v>14</v>
      </c>
      <c r="BD8" s="72">
        <v>10</v>
      </c>
      <c r="BE8" s="72">
        <v>30</v>
      </c>
      <c r="BF8" s="71">
        <v>35.700000000000003</v>
      </c>
      <c r="BG8" s="71">
        <v>43.1</v>
      </c>
      <c r="BH8" s="71">
        <v>39.5</v>
      </c>
      <c r="BI8" s="71">
        <v>43</v>
      </c>
      <c r="BJ8" s="71">
        <v>34.6</v>
      </c>
      <c r="BK8" s="71">
        <v>29.9</v>
      </c>
      <c r="BL8" s="71">
        <v>36.1</v>
      </c>
      <c r="BM8" s="71">
        <v>33.9</v>
      </c>
      <c r="BN8" s="71">
        <v>26.5</v>
      </c>
      <c r="BO8" s="71">
        <v>42.1</v>
      </c>
      <c r="BP8" s="68">
        <v>26.3</v>
      </c>
      <c r="BQ8" s="72">
        <v>35573</v>
      </c>
      <c r="BR8" s="72">
        <v>41010</v>
      </c>
      <c r="BS8" s="72">
        <v>41256</v>
      </c>
      <c r="BT8" s="73">
        <v>45253</v>
      </c>
      <c r="BU8" s="73">
        <v>-82848</v>
      </c>
      <c r="BV8" s="72">
        <v>18295</v>
      </c>
      <c r="BW8" s="72">
        <v>22959</v>
      </c>
      <c r="BX8" s="72">
        <v>22148</v>
      </c>
      <c r="BY8" s="72">
        <v>24086</v>
      </c>
      <c r="BZ8" s="72">
        <v>23885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1910222</v>
      </c>
      <c r="CN8" s="70">
        <v>951841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765.5</v>
      </c>
      <c r="DA8" s="71">
        <v>612</v>
      </c>
      <c r="DB8" s="71">
        <v>458.5</v>
      </c>
      <c r="DC8" s="71">
        <v>115.2</v>
      </c>
      <c r="DD8" s="71">
        <v>0</v>
      </c>
      <c r="DE8" s="71">
        <v>1098.3</v>
      </c>
      <c r="DF8" s="71">
        <v>655.5</v>
      </c>
      <c r="DG8" s="71">
        <v>316.8</v>
      </c>
      <c r="DH8" s="71">
        <v>113.9</v>
      </c>
      <c r="DI8" s="71">
        <v>101</v>
      </c>
      <c r="DJ8" s="68">
        <v>103.6</v>
      </c>
      <c r="DK8" s="71">
        <v>211</v>
      </c>
      <c r="DL8" s="71">
        <v>219.5</v>
      </c>
      <c r="DM8" s="71">
        <v>229.5</v>
      </c>
      <c r="DN8" s="71">
        <v>226.8</v>
      </c>
      <c r="DO8" s="71">
        <v>225.6</v>
      </c>
      <c r="DP8" s="71">
        <v>149.69999999999999</v>
      </c>
      <c r="DQ8" s="71">
        <v>152.30000000000001</v>
      </c>
      <c r="DR8" s="71">
        <v>148.5</v>
      </c>
      <c r="DS8" s="71">
        <v>159.30000000000001</v>
      </c>
      <c r="DT8" s="71">
        <v>159.80000000000001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北九州市</cp:lastModifiedBy>
  <cp:lastPrinted>2020-02-06T23:49:39Z</cp:lastPrinted>
  <dcterms:created xsi:type="dcterms:W3CDTF">2019-12-05T07:29:17Z</dcterms:created>
  <dcterms:modified xsi:type="dcterms:W3CDTF">2020-02-07T04:45:30Z</dcterms:modified>
  <cp:category/>
</cp:coreProperties>
</file>