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11.133\d\04.括弧書き局担当資料\05.福岡市決算\30n決算\03. 地方公営企業決算状況調査（決算係長）\01.通知照会関連\1 総務省 → 財政\020131　公営企業経営分析表の分析\"/>
    </mc:Choice>
  </mc:AlternateContent>
  <workbookProtection workbookAlgorithmName="SHA-512" workbookHashValue="r5te8yvOGiNEnBQms93HOwZXZoIvoZojVsrDdDQ5o/V44faqMHHgbFfXQtE5JD0nEhPQH/5iBpt8VBzBrZ5NFg==" workbookSaltValue="m8kyZW0Yt8relMmcAvd8O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<sst xmlns="http://schemas.openxmlformats.org/spreadsheetml/2006/main" count="223" uniqueCount="111">
  <si>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</si>
  <si>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</si>
  <si>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</si>
  <si>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</si>
  <si>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</si>
  <si>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</si>
  <si>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</si>
  <si>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</si>
  <si>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</si>
  <si>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</si>
  <si>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</si>
  <si>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</si>
  <si>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</si>
  <si>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</si>
  <si>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</si>
  <si>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</si>
  <si>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</si>
  <si>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</si>
  <si>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</si>
  <si>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</si>
  <si>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</si>
  <si>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</si>
  <si>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</si>
  <si>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</si>
  <si>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</si>
  <si>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</si>
  <si>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</si>
  <si>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</si>
  <si>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</si>
  <si>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</si>
  <si>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</si>
  <si>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</si>
  <si>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</si>
  <si>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</si>
  <si>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</si>
  <si>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</si>
  <si>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</si>
  <si>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</si>
  <si>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</si>
  <si>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</si>
  <si>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</si>
  <si>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</si>
  <si>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</si>
  <si>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</si>
  <si>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</si>
  <si>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</si>
  <si>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</si>
  <si>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</si>
  <si>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</si>
  <si>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</si>
  <si>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</si>
  <si>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</si>
  <si>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</si>
  <si>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</si>
  <si>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</si>
  <si>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</si>
  <si>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</si>
  <si>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</si>
  <si>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</si>
  <si>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</si>
  <si>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</si>
  <si>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</si>
  <si>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</si>
  <si>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</si>
  <si>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</si>
  <si>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</si>
  <si>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</si>
  <si>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</si>
  <si>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</si>
  <si>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</si>
  <si>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</si>
  <si>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</si>
  <si>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</si>
  <si>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</si>
  <si>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</si>
  <si>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</si>
  <si>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</si>
  <si>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</si>
  <si>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</si>
  <si>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</si>
  <si>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</si>
  <si>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</si>
  <si>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</si>
  <si>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</si>
  <si>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</si>
  <si>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</si>
  <si>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</si>
  <si>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</si>
  <si>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</si>
  <si>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</si>
  <si>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</si>
  <si>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</si>
  <si>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</si>
  <si>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</si>
  <si>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</si>
  <si>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</si>
  <si>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</si>
  <si>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</si>
  <si>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</si>
  <si>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</si>
  <si>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</si>
  <si>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</si>
  <si>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</si>
  <si>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</si>
  <si>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</si>
  <si>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</si>
  <si>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</si>
  <si>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</si>
  <si>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経営の健全性・効率性を表す指標は、類似団体と
比較すると概ね良好に推移しており、現在の経営の
状況は健全であるといえます。
　管渠については、類似団体ほど老朽化が進んでい
ないために更新量が低いことから、現状では経営の
負担とはなっていないものの、今後、施設全体の老
朽化の進行にあわせた改築(更新・長寿命化)の対応
が、経営上の重要課題となることが予想されます。
　したがって、将来に亘っても下水道サービスの提
供を安定的に継続するため、今後の改築(更新・長
寿命化)費用増大を見据えて中長期的な視野で事業
運営に努めます。</t>
    <phoneticPr fontId="4"/>
  </si>
  <si>
    <t>・「経常収支比率」は、一般会計からの下水道事業収支差補助の繰り入れを受けずに100％を超えて推移していることから、健全な状況です。
・「流動比率」は、100%を超えていることが好ましいとされていますが、類似団体平均同様に100％を下回っています。しかし、当該年度の企業債の償還財源が損益勘定留保資金等の補填財源で確保されていることから、支払能力に支障はありません。
・「企業債残高対事業規模比率」は、料金収入の向上及び計画的に企業債残高の縮減を図ったことから、類似団体平均より減少しています。
・「経費回収率」は、類似団体平均と同様に100％を超えて推移していることから、下水道使用料で回収すべき経費をすべて下水道使用料で賄えており、健全な状況です。
・「汚水処理原価」は、類似団体平均を上回っていますが、近年の金利の低下や企業債残高の削減により、支払利息が減少していることから、減少傾向で推移しています。しかし、類似団体平均と比較するとまだ高い水準あり高経費体質であるため、今後とも経営の効率化に努め、処理原価の低減を進めていく必要があります。
・「施設利用率」は、現有施設が想定される最大汚水流入量に対応できる施設能力で設計することとされているため、晴天時一日平均処理水量の割合は、類似団体平均と同様に６割程度で推移しています。
・「水洗化率」は、類似団体平均と比べ高率で推移しています。</t>
    <rPh sb="34" eb="35">
      <t>ウ</t>
    </rPh>
    <rPh sb="80" eb="81">
      <t>コ</t>
    </rPh>
    <rPh sb="88" eb="89">
      <t>コノ</t>
    </rPh>
    <rPh sb="427" eb="428">
      <t>コウ</t>
    </rPh>
    <rPh sb="428" eb="430">
      <t>ケイヒ</t>
    </rPh>
    <rPh sb="430" eb="432">
      <t>タイシツ</t>
    </rPh>
    <phoneticPr fontId="4"/>
  </si>
  <si>
    <t>・「有形固定資産減価償却率」は、類似団体と同様に増加しており、有形固定資産の老朽化が進んでいます。
・「管渠老朽化率」は、類似団体平均と比較すると
低率で推移しており、法定耐用年数を超えた管渠延
長の割合が低いといえます。
・「管渠改善率」は、類似団体平均と比較すると
低率で推移しており、下水道敷設延長に対する年度の改善延長は低くなっています。「管渠老朽化率」が今後上昇してくると、将来的には、管渠改善の必要性が高まるものと考えられます。</t>
    <rPh sb="31" eb="33">
      <t>ユウケイ</t>
    </rPh>
    <rPh sb="33" eb="35">
      <t>コテイ</t>
    </rPh>
    <rPh sb="35" eb="37">
      <t>シサン</t>
    </rPh>
    <rPh sb="38" eb="41">
      <t>ロウキュウカ</t>
    </rPh>
    <rPh sb="42" eb="43">
      <t>スス</t>
    </rPh>
    <rPh sb="114" eb="115">
      <t>カン</t>
    </rPh>
    <rPh sb="116" eb="119">
      <t>カイゼンリツ</t>
    </rPh>
    <rPh sb="145" eb="148">
      <t>ゲスイドウ</t>
    </rPh>
    <rPh sb="148" eb="150">
      <t>フセツ</t>
    </rPh>
    <rPh sb="150" eb="152">
      <t>エンチョウ</t>
    </rPh>
    <rPh sb="153" eb="154">
      <t>タイ</t>
    </rPh>
    <rPh sb="156" eb="158">
      <t>ネンド</t>
    </rPh>
    <rPh sb="159" eb="161">
      <t>カイゼン</t>
    </rPh>
    <rPh sb="161" eb="163">
      <t>エンチョウ</t>
    </rPh>
    <rPh sb="164" eb="165">
      <t>ヒク</t>
    </rPh>
    <rPh sb="182" eb="184">
      <t>コンゴ</t>
    </rPh>
    <rPh sb="184" eb="186">
      <t>ジョウショウ</t>
    </rPh>
    <rPh sb="192" eb="195">
      <t>ショウライテキ</t>
    </rPh>
    <rPh sb="198" eb="199">
      <t>カン</t>
    </rPh>
    <rPh sb="200" eb="202">
      <t>カイゼン</t>
    </rPh>
    <rPh sb="203" eb="206">
      <t>ヒツヨウセイ</t>
    </rPh>
    <rPh sb="207" eb="208">
      <t>タカ</t>
    </rPh>
    <rPh sb="213" eb="21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</si>
</sst>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0.12</c:v>
                </c:pt>
                <c:pt idx="1">
                  <c:v>0.26</c:v>
                </c:pt>
                <c:pt idx="2">
                  <c:v>0.27</c:v>
                </c:pt>
                <c:pt idx="3">
                  <c:v>0.54</c:v>
                </c:pt>
                <c:pt idx="4">
                  <c:v>0.33</c:v>
                </c:pt>
              </c:numCache>
            </c:numRef>
          </c:val>
          <c:extLst>
            <c:ext xmlns:c16="http://schemas.microsoft.com/office/drawing/2014/chart" uri="{C3380CC4-5D6E-409C-BE32-E72D297353CC}">
              <c16:uniqueId val="{00000000-CB4D-4284-B336-430B0ECD5E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CB4D-4284-B336-430B0ECD5E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109.86</c:v>
                </c:pt>
                <c:pt idx="1">
                  <c:v>110.68</c:v>
                </c:pt>
                <c:pt idx="2">
                  <c:v>113.07</c:v>
                </c:pt>
                <c:pt idx="3">
                  <c:v>113.83</c:v>
                </c:pt>
                <c:pt idx="4">
                  <c:v>115.25</c:v>
                </c:pt>
              </c:numCache>
            </c:numRef>
          </c:val>
          <c:extLst>
            <c:ext xmlns:c16="http://schemas.microsoft.com/office/drawing/2014/chart" uri="{C3380CC4-5D6E-409C-BE32-E72D297353CC}">
              <c16:uniqueId val="{00000000-8EF9-4DFF-BB4C-17312437D3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8EF9-4DFF-BB4C-17312437D3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41.79</c:v>
                </c:pt>
                <c:pt idx="1">
                  <c:v>42.95</c:v>
                </c:pt>
                <c:pt idx="2">
                  <c:v>44.12</c:v>
                </c:pt>
                <c:pt idx="3">
                  <c:v>45.26</c:v>
                </c:pt>
                <c:pt idx="4">
                  <c:v>46.33</c:v>
                </c:pt>
              </c:numCache>
            </c:numRef>
          </c:val>
          <c:extLst>
            <c:ext xmlns:c16="http://schemas.microsoft.com/office/drawing/2014/chart" uri="{C3380CC4-5D6E-409C-BE32-E72D297353CC}">
              <c16:uniqueId val="{00000000-681C-435F-96B2-E1DDE65856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681C-435F-96B2-E1DDE65856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3.81</c:v>
                </c:pt>
                <c:pt idx="1">
                  <c:v>4.04</c:v>
                </c:pt>
                <c:pt idx="2">
                  <c:v>4.42</c:v>
                </c:pt>
                <c:pt idx="3">
                  <c:v>4.49</c:v>
                </c:pt>
                <c:pt idx="4">
                  <c:v>5.07</c:v>
                </c:pt>
              </c:numCache>
            </c:numRef>
          </c:val>
          <c:extLst>
            <c:ext xmlns:c16="http://schemas.microsoft.com/office/drawing/2014/chart" uri="{C3380CC4-5D6E-409C-BE32-E72D297353CC}">
              <c16:uniqueId val="{00000000-A095-41F1-BCC7-A365F18166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A095-41F1-BCC7-A365F18166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B1-496B-943E-4697B1DD2F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96B1-496B-943E-4697B1DD2F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57.1</c:v>
                </c:pt>
                <c:pt idx="1">
                  <c:v>55.83</c:v>
                </c:pt>
                <c:pt idx="2">
                  <c:v>58.84</c:v>
                </c:pt>
                <c:pt idx="3">
                  <c:v>63.78</c:v>
                </c:pt>
                <c:pt idx="4">
                  <c:v>63.25</c:v>
                </c:pt>
              </c:numCache>
            </c:numRef>
          </c:val>
          <c:extLst>
            <c:ext xmlns:c16="http://schemas.microsoft.com/office/drawing/2014/chart" uri="{C3380CC4-5D6E-409C-BE32-E72D297353CC}">
              <c16:uniqueId val="{00000000-5FFB-490E-B901-CAA8780C7F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5FFB-490E-B901-CAA8780C7F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590.21</c:v>
                </c:pt>
                <c:pt idx="1">
                  <c:v>545.6</c:v>
                </c:pt>
                <c:pt idx="2">
                  <c:v>496.73</c:v>
                </c:pt>
                <c:pt idx="3">
                  <c:v>467.74</c:v>
                </c:pt>
                <c:pt idx="4">
                  <c:v>442.66</c:v>
                </c:pt>
              </c:numCache>
            </c:numRef>
          </c:val>
          <c:extLst>
            <c:ext xmlns:c16="http://schemas.microsoft.com/office/drawing/2014/chart" uri="{C3380CC4-5D6E-409C-BE32-E72D297353CC}">
              <c16:uniqueId val="{00000000-6480-4D18-9DE7-4CAAAF33A9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6480-4D18-9DE7-4CAAAF33A9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114.65</c:v>
                </c:pt>
                <c:pt idx="1">
                  <c:v>117.45</c:v>
                </c:pt>
                <c:pt idx="2">
                  <c:v>123.18</c:v>
                </c:pt>
                <c:pt idx="3">
                  <c:v>125.16</c:v>
                </c:pt>
                <c:pt idx="4">
                  <c:v>128.69</c:v>
                </c:pt>
              </c:numCache>
            </c:numRef>
          </c:val>
          <c:extLst>
            <c:ext xmlns:c16="http://schemas.microsoft.com/office/drawing/2014/chart" uri="{C3380CC4-5D6E-409C-BE32-E72D297353CC}">
              <c16:uniqueId val="{00000000-1C64-43FE-99CF-098E68B933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1C64-43FE-99CF-098E68B933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156.83000000000001</c:v>
                </c:pt>
                <c:pt idx="1">
                  <c:v>153.47</c:v>
                </c:pt>
                <c:pt idx="2">
                  <c:v>146.68</c:v>
                </c:pt>
                <c:pt idx="3">
                  <c:v>143.43</c:v>
                </c:pt>
                <c:pt idx="4">
                  <c:v>139.21</c:v>
                </c:pt>
              </c:numCache>
            </c:numRef>
          </c:val>
          <c:extLst>
            <c:ext xmlns:c16="http://schemas.microsoft.com/office/drawing/2014/chart" uri="{C3380CC4-5D6E-409C-BE32-E72D297353CC}">
              <c16:uniqueId val="{00000000-96AD-42DA-B576-8D24808E9F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96AD-42DA-B576-8D24808E9F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57.33</c:v>
                </c:pt>
                <c:pt idx="1">
                  <c:v>59.9</c:v>
                </c:pt>
                <c:pt idx="2">
                  <c:v>59.97</c:v>
                </c:pt>
                <c:pt idx="3">
                  <c:v>58</c:v>
                </c:pt>
                <c:pt idx="4">
                  <c:v>57.73</c:v>
                </c:pt>
              </c:numCache>
            </c:numRef>
          </c:val>
          <c:extLst>
            <c:ext xmlns:c16="http://schemas.microsoft.com/office/drawing/2014/chart" uri="{C3380CC4-5D6E-409C-BE32-E72D297353CC}">
              <c16:uniqueId val="{00000000-3D1B-42DA-A632-D7FC5A7AE9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3D1B-42DA-A632-D7FC5A7AE9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99.48</c:v>
                </c:pt>
                <c:pt idx="1">
                  <c:v>99.54</c:v>
                </c:pt>
                <c:pt idx="2">
                  <c:v>99.57</c:v>
                </c:pt>
                <c:pt idx="3">
                  <c:v>99.6</c:v>
                </c:pt>
                <c:pt idx="4">
                  <c:v>99.63</c:v>
                </c:pt>
              </c:numCache>
            </c:numRef>
          </c:val>
          <c:extLst>
            <c:ext xmlns:c16="http://schemas.microsoft.com/office/drawing/2014/chart" uri="{C3380CC4-5D6E-409C-BE32-E72D297353CC}">
              <c16:uniqueId val="{00000000-F4B8-459A-A4FD-50F5244B0D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F4B8-459A-A4FD-50F5244B0D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福岡市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非設置</v>
      </c>
      <c r="AE8" s="72"/>
      <c r="AF8" s="72"/>
      <c r="AG8" s="72"/>
      <c r="AH8" s="72"/>
      <c r="AI8" s="72"/>
      <c r="AJ8" s="72"/>
      <c r="AK8" s="3"/>
      <c r="AL8" s="68">
        <f>データ!S6</f>
        <v>1540923</v>
      </c>
      <c r="AM8" s="68"/>
      <c r="AN8" s="68"/>
      <c r="AO8" s="68"/>
      <c r="AP8" s="68"/>
      <c r="AQ8" s="68"/>
      <c r="AR8" s="68"/>
      <c r="AS8" s="68"/>
      <c r="AT8" s="67">
        <f>データ!T6</f>
        <v>343.46</v>
      </c>
      <c r="AU8" s="67"/>
      <c r="AV8" s="67"/>
      <c r="AW8" s="67"/>
      <c r="AX8" s="67"/>
      <c r="AY8" s="67"/>
      <c r="AZ8" s="67"/>
      <c r="BA8" s="67"/>
      <c r="BB8" s="67">
        <f>データ!U6</f>
        <v>4486.47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51.92</v>
      </c>
      <c r="J10" s="67"/>
      <c r="K10" s="67"/>
      <c r="L10" s="67"/>
      <c r="M10" s="67"/>
      <c r="N10" s="67"/>
      <c r="O10" s="67"/>
      <c r="P10" s="67">
        <f>データ!P6</f>
        <v>99.69</v>
      </c>
      <c r="Q10" s="67"/>
      <c r="R10" s="67"/>
      <c r="S10" s="67"/>
      <c r="T10" s="67"/>
      <c r="U10" s="67"/>
      <c r="V10" s="67"/>
      <c r="W10" s="67">
        <f>データ!Q6</f>
        <v>83.51</v>
      </c>
      <c r="X10" s="67"/>
      <c r="Y10" s="67"/>
      <c r="Z10" s="67"/>
      <c r="AA10" s="67"/>
      <c r="AB10" s="67"/>
      <c r="AC10" s="67"/>
      <c r="AD10" s="68">
        <f>データ!R6</f>
        <v>2602</v>
      </c>
      <c r="AE10" s="68"/>
      <c r="AF10" s="68"/>
      <c r="AG10" s="68"/>
      <c r="AH10" s="68"/>
      <c r="AI10" s="68"/>
      <c r="AJ10" s="68"/>
      <c r="AK10" s="2"/>
      <c r="AL10" s="68">
        <f>データ!V6</f>
        <v>1536410</v>
      </c>
      <c r="AM10" s="68"/>
      <c r="AN10" s="68"/>
      <c r="AO10" s="68"/>
      <c r="AP10" s="68"/>
      <c r="AQ10" s="68"/>
      <c r="AR10" s="68"/>
      <c r="AS10" s="68"/>
      <c r="AT10" s="67">
        <f>データ!W6</f>
        <v>170.48</v>
      </c>
      <c r="AU10" s="67"/>
      <c r="AV10" s="67"/>
      <c r="AW10" s="67"/>
      <c r="AX10" s="67"/>
      <c r="AY10" s="67"/>
      <c r="AZ10" s="67"/>
      <c r="BA10" s="67"/>
      <c r="BB10" s="67">
        <f>データ!X6</f>
        <v>9012.26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eS8rS6BpmEE5HL1DZ/ksca3PZjQUyuhPhqUSz98oEPid+KSWAq6yVVmKADqkCTmypqOlH9YHeqtMkuWFj4Iiig==" saltValue="m45Ey1aDfMaMBEsdui/oj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401307</v>
      </c>
      <c r="D6" s="33">
        <f t="shared" si="3"/>
        <v>46</v>
      </c>
      <c r="E6" s="33">
        <f t="shared" si="3"/>
        <v>17</v>
      </c>
      <c r="F6" s="33">
        <f t="shared" si="3"/>
        <v>1</v>
      </c>
      <c r="G6" s="33">
        <f t="shared" si="3"/>
        <v>0</v>
      </c>
      <c r="H6" s="33" t="str">
        <f t="shared" si="3"/>
        <v>福岡県　福岡市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51.92</v>
      </c>
      <c r="P6" s="34">
        <f t="shared" si="3"/>
        <v>99.69</v>
      </c>
      <c r="Q6" s="34">
        <f t="shared" si="3"/>
        <v>83.51</v>
      </c>
      <c r="R6" s="34">
        <f t="shared" si="3"/>
        <v>2602</v>
      </c>
      <c r="S6" s="34">
        <f t="shared" si="3"/>
        <v>1540923</v>
      </c>
      <c r="T6" s="34">
        <f t="shared" si="3"/>
        <v>343.46</v>
      </c>
      <c r="U6" s="34">
        <f t="shared" si="3"/>
        <v>4486.47</v>
      </c>
      <c r="V6" s="34">
        <f t="shared" si="3"/>
        <v>1536410</v>
      </c>
      <c r="W6" s="34">
        <f t="shared" si="3"/>
        <v>170.48</v>
      </c>
      <c r="X6" s="34">
        <f t="shared" si="3"/>
        <v>9012.26</v>
      </c>
      <c r="Y6" s="35">
        <f>IF(Y7="",NA(),Y7)</f>
        <v>109.86</v>
      </c>
      <c r="Z6" s="35">
        <f t="shared" ref="Z6:AH6" si="4">IF(Z7="",NA(),Z7)</f>
        <v>110.68</v>
      </c>
      <c r="AA6" s="35">
        <f t="shared" si="4"/>
        <v>113.07</v>
      </c>
      <c r="AB6" s="35">
        <f t="shared" si="4"/>
        <v>113.83</v>
      </c>
      <c r="AC6" s="35">
        <f t="shared" si="4"/>
        <v>115.25</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57.1</v>
      </c>
      <c r="AV6" s="35">
        <f t="shared" ref="AV6:BD6" si="6">IF(AV7="",NA(),AV7)</f>
        <v>55.83</v>
      </c>
      <c r="AW6" s="35">
        <f t="shared" si="6"/>
        <v>58.84</v>
      </c>
      <c r="AX6" s="35">
        <f t="shared" si="6"/>
        <v>63.78</v>
      </c>
      <c r="AY6" s="35">
        <f t="shared" si="6"/>
        <v>63.25</v>
      </c>
      <c r="AZ6" s="35">
        <f t="shared" si="6"/>
        <v>55.68</v>
      </c>
      <c r="BA6" s="35">
        <f t="shared" si="6"/>
        <v>56.18</v>
      </c>
      <c r="BB6" s="35">
        <f t="shared" si="6"/>
        <v>59.45</v>
      </c>
      <c r="BC6" s="35">
        <f t="shared" si="6"/>
        <v>64.94</v>
      </c>
      <c r="BD6" s="35">
        <f t="shared" si="6"/>
        <v>70.08</v>
      </c>
      <c r="BE6" s="34" t="str">
        <f>IF(BE7="","",IF(BE7="-","【-】","【"&amp;SUBSTITUTE(TEXT(BE7,"#,##0.00"),"-","△")&amp;"】"))</f>
        <v>【69.49】</v>
      </c>
      <c r="BF6" s="35">
        <f>IF(BF7="",NA(),BF7)</f>
        <v>590.21</v>
      </c>
      <c r="BG6" s="35">
        <f t="shared" ref="BG6:BO6" si="7">IF(BG7="",NA(),BG7)</f>
        <v>545.6</v>
      </c>
      <c r="BH6" s="35">
        <f t="shared" si="7"/>
        <v>496.73</v>
      </c>
      <c r="BI6" s="35">
        <f t="shared" si="7"/>
        <v>467.74</v>
      </c>
      <c r="BJ6" s="35">
        <f t="shared" si="7"/>
        <v>442.66</v>
      </c>
      <c r="BK6" s="35">
        <f t="shared" si="7"/>
        <v>627.59</v>
      </c>
      <c r="BL6" s="35">
        <f t="shared" si="7"/>
        <v>594.09</v>
      </c>
      <c r="BM6" s="35">
        <f t="shared" si="7"/>
        <v>576.02</v>
      </c>
      <c r="BN6" s="35">
        <f t="shared" si="7"/>
        <v>549.48</v>
      </c>
      <c r="BO6" s="35">
        <f t="shared" si="7"/>
        <v>537.13</v>
      </c>
      <c r="BP6" s="34" t="str">
        <f>IF(BP7="","",IF(BP7="-","【-】","【"&amp;SUBSTITUTE(TEXT(BP7,"#,##0.00"),"-","△")&amp;"】"))</f>
        <v>【682.78】</v>
      </c>
      <c r="BQ6" s="35">
        <f>IF(BQ7="",NA(),BQ7)</f>
        <v>114.65</v>
      </c>
      <c r="BR6" s="35">
        <f t="shared" ref="BR6:BZ6" si="8">IF(BR7="",NA(),BR7)</f>
        <v>117.45</v>
      </c>
      <c r="BS6" s="35">
        <f t="shared" si="8"/>
        <v>123.18</v>
      </c>
      <c r="BT6" s="35">
        <f t="shared" si="8"/>
        <v>125.16</v>
      </c>
      <c r="BU6" s="35">
        <f t="shared" si="8"/>
        <v>128.69</v>
      </c>
      <c r="BV6" s="35">
        <f t="shared" si="8"/>
        <v>113.93</v>
      </c>
      <c r="BW6" s="35">
        <f t="shared" si="8"/>
        <v>114.03</v>
      </c>
      <c r="BX6" s="35">
        <f t="shared" si="8"/>
        <v>113.34</v>
      </c>
      <c r="BY6" s="35">
        <f t="shared" si="8"/>
        <v>113.83</v>
      </c>
      <c r="BZ6" s="35">
        <f t="shared" si="8"/>
        <v>112.43</v>
      </c>
      <c r="CA6" s="34" t="str">
        <f>IF(CA7="","",IF(CA7="-","【-】","【"&amp;SUBSTITUTE(TEXT(CA7,"#,##0.00"),"-","△")&amp;"】"))</f>
        <v>【100.91】</v>
      </c>
      <c r="CB6" s="35">
        <f>IF(CB7="",NA(),CB7)</f>
        <v>156.83000000000001</v>
      </c>
      <c r="CC6" s="35">
        <f t="shared" ref="CC6:CK6" si="9">IF(CC7="",NA(),CC7)</f>
        <v>153.47</v>
      </c>
      <c r="CD6" s="35">
        <f t="shared" si="9"/>
        <v>146.68</v>
      </c>
      <c r="CE6" s="35">
        <f t="shared" si="9"/>
        <v>143.43</v>
      </c>
      <c r="CF6" s="35">
        <f t="shared" si="9"/>
        <v>139.21</v>
      </c>
      <c r="CG6" s="35">
        <f t="shared" si="9"/>
        <v>116.77</v>
      </c>
      <c r="CH6" s="35">
        <f t="shared" si="9"/>
        <v>116.93</v>
      </c>
      <c r="CI6" s="35">
        <f t="shared" si="9"/>
        <v>117.4</v>
      </c>
      <c r="CJ6" s="35">
        <f t="shared" si="9"/>
        <v>116.87</v>
      </c>
      <c r="CK6" s="35">
        <f t="shared" si="9"/>
        <v>118.55</v>
      </c>
      <c r="CL6" s="34" t="str">
        <f>IF(CL7="","",IF(CL7="-","【-】","【"&amp;SUBSTITUTE(TEXT(CL7,"#,##0.00"),"-","△")&amp;"】"))</f>
        <v>【136.86】</v>
      </c>
      <c r="CM6" s="35">
        <f>IF(CM7="",NA(),CM7)</f>
        <v>57.33</v>
      </c>
      <c r="CN6" s="35">
        <f t="shared" ref="CN6:CV6" si="10">IF(CN7="",NA(),CN7)</f>
        <v>59.9</v>
      </c>
      <c r="CO6" s="35">
        <f t="shared" si="10"/>
        <v>59.97</v>
      </c>
      <c r="CP6" s="35">
        <f t="shared" si="10"/>
        <v>58</v>
      </c>
      <c r="CQ6" s="35">
        <f t="shared" si="10"/>
        <v>57.73</v>
      </c>
      <c r="CR6" s="35">
        <f t="shared" si="10"/>
        <v>59.58</v>
      </c>
      <c r="CS6" s="35">
        <f t="shared" si="10"/>
        <v>58.79</v>
      </c>
      <c r="CT6" s="35">
        <f t="shared" si="10"/>
        <v>59.16</v>
      </c>
      <c r="CU6" s="35">
        <f t="shared" si="10"/>
        <v>59.44</v>
      </c>
      <c r="CV6" s="35">
        <f t="shared" si="10"/>
        <v>57.38</v>
      </c>
      <c r="CW6" s="34" t="str">
        <f>IF(CW7="","",IF(CW7="-","【-】","【"&amp;SUBSTITUTE(TEXT(CW7,"#,##0.00"),"-","△")&amp;"】"))</f>
        <v>【58.98】</v>
      </c>
      <c r="CX6" s="35">
        <f>IF(CX7="",NA(),CX7)</f>
        <v>99.48</v>
      </c>
      <c r="CY6" s="35">
        <f t="shared" ref="CY6:DG6" si="11">IF(CY7="",NA(),CY7)</f>
        <v>99.54</v>
      </c>
      <c r="CZ6" s="35">
        <f t="shared" si="11"/>
        <v>99.57</v>
      </c>
      <c r="DA6" s="35">
        <f t="shared" si="11"/>
        <v>99.6</v>
      </c>
      <c r="DB6" s="35">
        <f t="shared" si="11"/>
        <v>99.63</v>
      </c>
      <c r="DC6" s="35">
        <f t="shared" si="11"/>
        <v>98.71</v>
      </c>
      <c r="DD6" s="35">
        <f t="shared" si="11"/>
        <v>98.76</v>
      </c>
      <c r="DE6" s="35">
        <f t="shared" si="11"/>
        <v>98.86</v>
      </c>
      <c r="DF6" s="35">
        <f t="shared" si="11"/>
        <v>98.9</v>
      </c>
      <c r="DG6" s="35">
        <f t="shared" si="11"/>
        <v>98.98</v>
      </c>
      <c r="DH6" s="34" t="str">
        <f>IF(DH7="","",IF(DH7="-","【-】","【"&amp;SUBSTITUTE(TEXT(DH7,"#,##0.00"),"-","△")&amp;"】"))</f>
        <v>【95.20】</v>
      </c>
      <c r="DI6" s="35">
        <f>IF(DI7="",NA(),DI7)</f>
        <v>41.79</v>
      </c>
      <c r="DJ6" s="35">
        <f t="shared" ref="DJ6:DR6" si="12">IF(DJ7="",NA(),DJ7)</f>
        <v>42.95</v>
      </c>
      <c r="DK6" s="35">
        <f t="shared" si="12"/>
        <v>44.12</v>
      </c>
      <c r="DL6" s="35">
        <f t="shared" si="12"/>
        <v>45.26</v>
      </c>
      <c r="DM6" s="35">
        <f t="shared" si="12"/>
        <v>46.33</v>
      </c>
      <c r="DN6" s="35">
        <f t="shared" si="12"/>
        <v>42</v>
      </c>
      <c r="DO6" s="35">
        <f t="shared" si="12"/>
        <v>43.2</v>
      </c>
      <c r="DP6" s="35">
        <f t="shared" si="12"/>
        <v>44.55</v>
      </c>
      <c r="DQ6" s="35">
        <f t="shared" si="12"/>
        <v>45.79</v>
      </c>
      <c r="DR6" s="35">
        <f t="shared" si="12"/>
        <v>47.06</v>
      </c>
      <c r="DS6" s="34" t="str">
        <f>IF(DS7="","",IF(DS7="-","【-】","【"&amp;SUBSTITUTE(TEXT(DS7,"#,##0.00"),"-","△")&amp;"】"))</f>
        <v>【38.60】</v>
      </c>
      <c r="DT6" s="35">
        <f>IF(DT7="",NA(),DT7)</f>
        <v>3.81</v>
      </c>
      <c r="DU6" s="35">
        <f t="shared" ref="DU6:EC6" si="13">IF(DU7="",NA(),DU7)</f>
        <v>4.04</v>
      </c>
      <c r="DV6" s="35">
        <f t="shared" si="13"/>
        <v>4.42</v>
      </c>
      <c r="DW6" s="35">
        <f t="shared" si="13"/>
        <v>4.49</v>
      </c>
      <c r="DX6" s="35">
        <f t="shared" si="13"/>
        <v>5.07</v>
      </c>
      <c r="DY6" s="35">
        <f t="shared" si="13"/>
        <v>6.95</v>
      </c>
      <c r="DZ6" s="35">
        <f t="shared" si="13"/>
        <v>7.39</v>
      </c>
      <c r="EA6" s="35">
        <f t="shared" si="13"/>
        <v>8.25</v>
      </c>
      <c r="EB6" s="35">
        <f t="shared" si="13"/>
        <v>9</v>
      </c>
      <c r="EC6" s="35">
        <f t="shared" si="13"/>
        <v>9.6300000000000008</v>
      </c>
      <c r="ED6" s="34" t="str">
        <f>IF(ED7="","",IF(ED7="-","【-】","【"&amp;SUBSTITUTE(TEXT(ED7,"#,##0.00"),"-","△")&amp;"】"))</f>
        <v>【5.64】</v>
      </c>
      <c r="EE6" s="35">
        <f>IF(EE7="",NA(),EE7)</f>
        <v>0.12</v>
      </c>
      <c r="EF6" s="35">
        <f t="shared" ref="EF6:EN6" si="14">IF(EF7="",NA(),EF7)</f>
        <v>0.26</v>
      </c>
      <c r="EG6" s="35">
        <f t="shared" si="14"/>
        <v>0.27</v>
      </c>
      <c r="EH6" s="35">
        <f t="shared" si="14"/>
        <v>0.54</v>
      </c>
      <c r="EI6" s="35">
        <f t="shared" si="14"/>
        <v>0.33</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401307</v>
      </c>
      <c r="D7" s="37">
        <v>46</v>
      </c>
      <c r="E7" s="37">
        <v>17</v>
      </c>
      <c r="F7" s="37">
        <v>1</v>
      </c>
      <c r="G7" s="37">
        <v>0</v>
      </c>
      <c r="H7" s="37" t="s">
        <v>96</v>
      </c>
      <c r="I7" s="37" t="s">
        <v>97</v>
      </c>
      <c r="J7" s="37" t="s">
        <v>98</v>
      </c>
      <c r="K7" s="37" t="s">
        <v>99</v>
      </c>
      <c r="L7" s="37" t="s">
        <v>100</v>
      </c>
      <c r="M7" s="37" t="s">
        <v>101</v>
      </c>
      <c r="N7" s="38" t="s">
        <v>102</v>
      </c>
      <c r="O7" s="38">
        <v>51.92</v>
      </c>
      <c r="P7" s="38">
        <v>99.69</v>
      </c>
      <c r="Q7" s="38">
        <v>83.51</v>
      </c>
      <c r="R7" s="38">
        <v>2602</v>
      </c>
      <c r="S7" s="38">
        <v>1540923</v>
      </c>
      <c r="T7" s="38">
        <v>343.46</v>
      </c>
      <c r="U7" s="38">
        <v>4486.47</v>
      </c>
      <c r="V7" s="38">
        <v>1536410</v>
      </c>
      <c r="W7" s="38">
        <v>170.48</v>
      </c>
      <c r="X7" s="38">
        <v>9012.26</v>
      </c>
      <c r="Y7" s="38">
        <v>109.86</v>
      </c>
      <c r="Z7" s="38">
        <v>110.68</v>
      </c>
      <c r="AA7" s="38">
        <v>113.07</v>
      </c>
      <c r="AB7" s="38">
        <v>113.83</v>
      </c>
      <c r="AC7" s="38">
        <v>115.25</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57.1</v>
      </c>
      <c r="AV7" s="38">
        <v>55.83</v>
      </c>
      <c r="AW7" s="38">
        <v>58.84</v>
      </c>
      <c r="AX7" s="38">
        <v>63.78</v>
      </c>
      <c r="AY7" s="38">
        <v>63.25</v>
      </c>
      <c r="AZ7" s="38">
        <v>55.68</v>
      </c>
      <c r="BA7" s="38">
        <v>56.18</v>
      </c>
      <c r="BB7" s="38">
        <v>59.45</v>
      </c>
      <c r="BC7" s="38">
        <v>64.94</v>
      </c>
      <c r="BD7" s="38">
        <v>70.08</v>
      </c>
      <c r="BE7" s="38">
        <v>69.489999999999995</v>
      </c>
      <c r="BF7" s="38">
        <v>590.21</v>
      </c>
      <c r="BG7" s="38">
        <v>545.6</v>
      </c>
      <c r="BH7" s="38">
        <v>496.73</v>
      </c>
      <c r="BI7" s="38">
        <v>467.74</v>
      </c>
      <c r="BJ7" s="38">
        <v>442.66</v>
      </c>
      <c r="BK7" s="38">
        <v>627.59</v>
      </c>
      <c r="BL7" s="38">
        <v>594.09</v>
      </c>
      <c r="BM7" s="38">
        <v>576.02</v>
      </c>
      <c r="BN7" s="38">
        <v>549.48</v>
      </c>
      <c r="BO7" s="38">
        <v>537.13</v>
      </c>
      <c r="BP7" s="38">
        <v>682.78</v>
      </c>
      <c r="BQ7" s="38">
        <v>114.65</v>
      </c>
      <c r="BR7" s="38">
        <v>117.45</v>
      </c>
      <c r="BS7" s="38">
        <v>123.18</v>
      </c>
      <c r="BT7" s="38">
        <v>125.16</v>
      </c>
      <c r="BU7" s="38">
        <v>128.69</v>
      </c>
      <c r="BV7" s="38">
        <v>113.93</v>
      </c>
      <c r="BW7" s="38">
        <v>114.03</v>
      </c>
      <c r="BX7" s="38">
        <v>113.34</v>
      </c>
      <c r="BY7" s="38">
        <v>113.83</v>
      </c>
      <c r="BZ7" s="38">
        <v>112.43</v>
      </c>
      <c r="CA7" s="38">
        <v>100.91</v>
      </c>
      <c r="CB7" s="38">
        <v>156.83000000000001</v>
      </c>
      <c r="CC7" s="38">
        <v>153.47</v>
      </c>
      <c r="CD7" s="38">
        <v>146.68</v>
      </c>
      <c r="CE7" s="38">
        <v>143.43</v>
      </c>
      <c r="CF7" s="38">
        <v>139.21</v>
      </c>
      <c r="CG7" s="38">
        <v>116.77</v>
      </c>
      <c r="CH7" s="38">
        <v>116.93</v>
      </c>
      <c r="CI7" s="38">
        <v>117.4</v>
      </c>
      <c r="CJ7" s="38">
        <v>116.87</v>
      </c>
      <c r="CK7" s="38">
        <v>118.55</v>
      </c>
      <c r="CL7" s="38">
        <v>136.86000000000001</v>
      </c>
      <c r="CM7" s="38">
        <v>57.33</v>
      </c>
      <c r="CN7" s="38">
        <v>59.9</v>
      </c>
      <c r="CO7" s="38">
        <v>59.97</v>
      </c>
      <c r="CP7" s="38">
        <v>58</v>
      </c>
      <c r="CQ7" s="38">
        <v>57.73</v>
      </c>
      <c r="CR7" s="38">
        <v>59.58</v>
      </c>
      <c r="CS7" s="38">
        <v>58.79</v>
      </c>
      <c r="CT7" s="38">
        <v>59.16</v>
      </c>
      <c r="CU7" s="38">
        <v>59.44</v>
      </c>
      <c r="CV7" s="38">
        <v>57.38</v>
      </c>
      <c r="CW7" s="38">
        <v>58.98</v>
      </c>
      <c r="CX7" s="38">
        <v>99.48</v>
      </c>
      <c r="CY7" s="38">
        <v>99.54</v>
      </c>
      <c r="CZ7" s="38">
        <v>99.57</v>
      </c>
      <c r="DA7" s="38">
        <v>99.6</v>
      </c>
      <c r="DB7" s="38">
        <v>99.63</v>
      </c>
      <c r="DC7" s="38">
        <v>98.71</v>
      </c>
      <c r="DD7" s="38">
        <v>98.76</v>
      </c>
      <c r="DE7" s="38">
        <v>98.86</v>
      </c>
      <c r="DF7" s="38">
        <v>98.9</v>
      </c>
      <c r="DG7" s="38">
        <v>98.98</v>
      </c>
      <c r="DH7" s="38">
        <v>95.2</v>
      </c>
      <c r="DI7" s="38">
        <v>41.79</v>
      </c>
      <c r="DJ7" s="38">
        <v>42.95</v>
      </c>
      <c r="DK7" s="38">
        <v>44.12</v>
      </c>
      <c r="DL7" s="38">
        <v>45.26</v>
      </c>
      <c r="DM7" s="38">
        <v>46.33</v>
      </c>
      <c r="DN7" s="38">
        <v>42</v>
      </c>
      <c r="DO7" s="38">
        <v>43.2</v>
      </c>
      <c r="DP7" s="38">
        <v>44.55</v>
      </c>
      <c r="DQ7" s="38">
        <v>45.79</v>
      </c>
      <c r="DR7" s="38">
        <v>47.06</v>
      </c>
      <c r="DS7" s="38">
        <v>38.6</v>
      </c>
      <c r="DT7" s="38">
        <v>3.81</v>
      </c>
      <c r="DU7" s="38">
        <v>4.04</v>
      </c>
      <c r="DV7" s="38">
        <v>4.42</v>
      </c>
      <c r="DW7" s="38">
        <v>4.49</v>
      </c>
      <c r="DX7" s="38">
        <v>5.07</v>
      </c>
      <c r="DY7" s="38">
        <v>6.95</v>
      </c>
      <c r="DZ7" s="38">
        <v>7.39</v>
      </c>
      <c r="EA7" s="38">
        <v>8.25</v>
      </c>
      <c r="EB7" s="38">
        <v>9</v>
      </c>
      <c r="EC7" s="38">
        <v>9.6300000000000008</v>
      </c>
      <c r="ED7" s="38">
        <v>5.64</v>
      </c>
      <c r="EE7" s="38">
        <v>0.12</v>
      </c>
      <c r="EF7" s="38">
        <v>0.26</v>
      </c>
      <c r="EG7" s="38">
        <v>0.27</v>
      </c>
      <c r="EH7" s="38">
        <v>0.54</v>
      </c>
      <c r="EI7" s="38">
        <v>0.33</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2020-01-24T04:14:10Z</cp:lastPrinted>
  <dcterms:created xsi:type="dcterms:W3CDTF">2019-12-05T04:47:05Z</dcterms:created>
  <dcterms:modified xsi:type="dcterms:W3CDTF">2020-02-02T23:48:28Z</dcterms:modified>
  <cp:category/>
</cp:coreProperties>
</file>