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z:\2019年度\04下水道班\マイドキュメントとりあえずバックアップ\■出納室重要文書\【毎年】経営比較分析\平成30年度決算分\下水\"/>
    </mc:Choice>
  </mc:AlternateContent>
  <xr:revisionPtr revIDLastSave="0" documentId="13_ncr:1_{69751B7D-E2D2-457A-AC16-88D3D61B15BA}" xr6:coauthVersionLast="36" xr6:coauthVersionMax="36" xr10:uidLastSave="{00000000-0000-0000-0000-000000000000}"/>
  <workbookProtection workbookAlgorithmName="SHA-512" workbookHashValue="Amk8WONirMQMt64td8Rik6VTBuMDOnWsaJ8W3q/rwCrfen6fUWNG+kQ7Jnr7L2Nr1N31QwQLYovkJOoj7tTmpw==" workbookSaltValue="2zF1feFGVw7knUXx3myH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<sst xmlns="http://schemas.openxmlformats.org/spreadsheetml/2006/main" count="223" uniqueCount="110">
  <si>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</si>
  <si>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</si>
  <si>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</si>
  <si>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</si>
  <si>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</si>
  <si>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</si>
  <si>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</si>
  <si>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</si>
  <si>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</si>
  <si>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</si>
  <si>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</si>
  <si>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</si>
  <si>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</si>
  <si>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</si>
  <si>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</si>
  <si>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</si>
  <si>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</si>
  <si>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</si>
  <si>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</si>
  <si>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</si>
  <si>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</si>
  <si>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</si>
  <si>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</si>
  <si>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</si>
  <si>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</si>
  <si>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</si>
  <si>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</si>
  <si>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</si>
  <si>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</si>
  <si>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</si>
  <si>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</si>
  <si>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</si>
  <si>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</si>
  <si>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</si>
  <si>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</si>
  <si>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</si>
  <si>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</si>
  <si>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</si>
  <si>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</si>
  <si>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</si>
  <si>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</si>
  <si>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</si>
  <si>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</si>
  <si>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</si>
  <si>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</si>
  <si>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</si>
  <si>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</si>
  <si>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</si>
  <si>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</si>
  <si>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</si>
  <si>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</si>
  <si>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</si>
  <si>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</si>
  <si>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</si>
  <si>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</si>
  <si>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</si>
  <si>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</si>
  <si>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</si>
  <si>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</si>
  <si>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</si>
  <si>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</si>
  <si>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</si>
  <si>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</si>
  <si>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</si>
  <si>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</si>
  <si>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</si>
  <si>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</si>
  <si>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</si>
  <si>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</si>
  <si>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</si>
  <si>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</si>
  <si>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</si>
  <si>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</si>
  <si>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</si>
  <si>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</si>
  <si>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</si>
  <si>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</si>
  <si>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</si>
  <si>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</si>
  <si>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</si>
  <si>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</si>
  <si>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</si>
  <si>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</si>
  <si>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</si>
  <si>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</si>
  <si>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</si>
  <si>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</si>
  <si>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</si>
  <si>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</si>
  <si>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</si>
  <si>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</si>
  <si>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</si>
  <si>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</si>
  <si>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</si>
  <si>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</si>
  <si>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</si>
  <si>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</si>
  <si>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</si>
  <si>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</si>
  <si>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</si>
  <si>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</si>
  <si>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</si>
  <si>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</si>
  <si>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</si>
  <si>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</si>
  <si>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</si>
  <si>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</si>
  <si>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①有形固定資産減価償却率や②管渠老朽化率は、法定耐用年数に近い資産が少ないことにより、類似団体平均や全国平均に比べて数値が低くなっています。
</t>
    </r>
    <r>
      <rPr>
        <sz val="11"/>
        <rFont val="ＭＳ ゴシック"/>
        <family val="3"/>
        <charset val="128"/>
      </rPr>
      <t>　今後は、標準耐用年数を超過する施設が増加することが見込まれることから、中長期的な視点で計画的な点検調査や改築修繕等による維持管理の充実を図るとともに、ストックマネジメント計画に基づき、戦略的に改築更新を進めていく予定です。</t>
    </r>
    <rPh sb="23" eb="25">
      <t>ホウテイ</t>
    </rPh>
    <rPh sb="25" eb="27">
      <t>タイヨウ</t>
    </rPh>
    <rPh sb="27" eb="29">
      <t>ネンスウ</t>
    </rPh>
    <rPh sb="30" eb="31">
      <t>チカ</t>
    </rPh>
    <rPh sb="32" eb="34">
      <t>シサン</t>
    </rPh>
    <rPh sb="35" eb="36">
      <t>スク</t>
    </rPh>
    <phoneticPr fontId="4"/>
  </si>
  <si>
    <t>　平成28年度は、熊本地震の影響により、経営の健全性・効率性の多くの指標が悪化しましたが、平成29年度以降は、一部の指標に影響が残るものの、回復基調にあります。
　今後は熊本市上下水道事業震災復旧復興計画に基づく復旧・復興事業に取り組みつつ、将来にわたりサービスの提供を安定的に継続することが可能となるよう、中長期的な経営の基本計画である「経営戦略」を令和元年度に策定することとしており、引き続き経営基盤の強化と財政マネジメント向上に取り組んでまいります。</t>
    <rPh sb="14" eb="16">
      <t>エイキョウ</t>
    </rPh>
    <rPh sb="45" eb="47">
      <t>ヘイセイ</t>
    </rPh>
    <rPh sb="49" eb="51">
      <t>ネンド</t>
    </rPh>
    <rPh sb="51" eb="53">
      <t>イコウ</t>
    </rPh>
    <rPh sb="55" eb="57">
      <t>イチブ</t>
    </rPh>
    <rPh sb="58" eb="60">
      <t>シヒョウ</t>
    </rPh>
    <rPh sb="61" eb="63">
      <t>エイキョウ</t>
    </rPh>
    <rPh sb="64" eb="65">
      <t>ノコ</t>
    </rPh>
    <rPh sb="70" eb="72">
      <t>カイフク</t>
    </rPh>
    <rPh sb="72" eb="74">
      <t>キチョウ</t>
    </rPh>
    <rPh sb="82" eb="84">
      <t>コンゴ</t>
    </rPh>
    <phoneticPr fontId="4"/>
  </si>
  <si>
    <r>
      <rPr>
        <sz val="10.5"/>
        <rFont val="ＭＳ ゴシック"/>
        <family val="3"/>
        <charset val="128"/>
      </rPr>
      <t>　①経常収支比率は、100％以上で推移し類似団体平均値よりも高く良好な値を示しています。平成28年度に震災の影響により大きく低下しましたが、その後は減少していた下水道使用料の増加に伴い回復傾向にあります。</t>
    </r>
    <r>
      <rPr>
        <sz val="10.5"/>
        <color rgb="FFFF0000"/>
        <rFont val="ＭＳ ゴシック"/>
        <family val="3"/>
        <charset val="128"/>
      </rPr>
      <t xml:space="preserve">
　</t>
    </r>
    <r>
      <rPr>
        <sz val="10.5"/>
        <color theme="1"/>
        <rFont val="ＭＳ ゴシック"/>
        <family val="3"/>
        <charset val="128"/>
      </rPr>
      <t xml:space="preserve">②累積欠損金比率は、平成20年度以降欠損金を計上していません。
</t>
    </r>
    <r>
      <rPr>
        <sz val="10.5"/>
        <rFont val="ＭＳ ゴシック"/>
        <family val="3"/>
        <charset val="128"/>
      </rPr>
      <t>　③流動比率は、類似団体平均や全国平均を大きく上回っており良好な状態を示しています。</t>
    </r>
    <r>
      <rPr>
        <sz val="10.5"/>
        <color rgb="FFFF0000"/>
        <rFont val="ＭＳ ゴシック"/>
        <family val="3"/>
        <charset val="128"/>
      </rPr>
      <t xml:space="preserve">
</t>
    </r>
    <r>
      <rPr>
        <sz val="10.5"/>
        <rFont val="ＭＳ ゴシック"/>
        <family val="3"/>
        <charset val="128"/>
      </rPr>
      <t>　④企業債残高対事業規模比率は、平成28年度は震災の影響で営業収益が減少したことにより高くなっていますが、企業債の着実な償還により全体として下落傾向にあります。</t>
    </r>
    <r>
      <rPr>
        <sz val="10.5"/>
        <color rgb="FFFF0000"/>
        <rFont val="ＭＳ ゴシック"/>
        <family val="3"/>
        <charset val="128"/>
      </rPr>
      <t xml:space="preserve">
</t>
    </r>
    <r>
      <rPr>
        <sz val="10.5"/>
        <rFont val="ＭＳ ゴシック"/>
        <family val="3"/>
        <charset val="128"/>
      </rPr>
      <t>　⑤経費回収率は、平成28年度から100%を下回っています。これは、汚水処理に要する費用を使用料で賄えていないことを表しています。</t>
    </r>
    <r>
      <rPr>
        <sz val="10.5"/>
        <color rgb="FFFF0000"/>
        <rFont val="ＭＳ ゴシック"/>
        <family val="3"/>
        <charset val="128"/>
      </rPr>
      <t xml:space="preserve">
</t>
    </r>
    <r>
      <rPr>
        <sz val="10.5"/>
        <rFont val="ＭＳ ゴシック"/>
        <family val="3"/>
        <charset val="128"/>
      </rPr>
      <t>　⑥汚水処理原価は、全国平均や類似団体平均を上回っています。</t>
    </r>
    <r>
      <rPr>
        <sz val="10.5"/>
        <color theme="1"/>
        <rFont val="ＭＳ ゴシック"/>
        <family val="3"/>
        <charset val="128"/>
      </rPr>
      <t xml:space="preserve">
　⑦施設利用率は、70％弱でほぼ横ばいの状態であり、類似団体平均や全国平均よりも高い数値であるため、施設が効率的に利用されているといえます。
　⑧水洗化率は、類似団体平均よりも低いですが、概ね着実に伸びているところです。
　</t>
    </r>
    <rPh sb="44" eb="46">
      <t>ヘイセイ</t>
    </rPh>
    <rPh sb="48" eb="50">
      <t>ネンド</t>
    </rPh>
    <rPh sb="51" eb="53">
      <t>シンサイ</t>
    </rPh>
    <rPh sb="54" eb="56">
      <t>エイキョウ</t>
    </rPh>
    <rPh sb="59" eb="60">
      <t>オオ</t>
    </rPh>
    <rPh sb="62" eb="64">
      <t>テイカ</t>
    </rPh>
    <rPh sb="72" eb="73">
      <t>ゴ</t>
    </rPh>
    <rPh sb="74" eb="76">
      <t>ゲンショウ</t>
    </rPh>
    <rPh sb="80" eb="83">
      <t>ゲスイドウ</t>
    </rPh>
    <rPh sb="83" eb="86">
      <t>シヨウリョウ</t>
    </rPh>
    <rPh sb="87" eb="89">
      <t>ゾウカ</t>
    </rPh>
    <rPh sb="90" eb="91">
      <t>トモナ</t>
    </rPh>
    <rPh sb="92" eb="94">
      <t>カイフク</t>
    </rPh>
    <rPh sb="94" eb="96">
      <t>ケイコウ</t>
    </rPh>
    <rPh sb="156" eb="157">
      <t>オオ</t>
    </rPh>
    <rPh sb="159" eb="161">
      <t>ウワマワ</t>
    </rPh>
    <rPh sb="222" eb="223">
      <t>タカ</t>
    </rPh>
    <rPh sb="244" eb="246">
      <t>ゼンタイ</t>
    </rPh>
    <rPh sb="282" eb="284">
      <t>シタマワ</t>
    </rPh>
    <rPh sb="294" eb="296">
      <t>オスイ</t>
    </rPh>
    <rPh sb="296" eb="298">
      <t>ショリ</t>
    </rPh>
    <rPh sb="299" eb="300">
      <t>ヨウ</t>
    </rPh>
    <rPh sb="302" eb="304">
      <t>ヒヨウ</t>
    </rPh>
    <rPh sb="305" eb="307">
      <t>シヨウ</t>
    </rPh>
    <rPh sb="307" eb="308">
      <t>リョウ</t>
    </rPh>
    <rPh sb="309" eb="310">
      <t>マカナ</t>
    </rPh>
    <rPh sb="318" eb="319">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</si>
</sst>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rgb="FFFF0000"/>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0.11</c:v>
                </c:pt>
                <c:pt idx="2">
                  <c:v>0.13</c:v>
                </c:pt>
                <c:pt idx="3">
                  <c:v>0.1</c:v>
                </c:pt>
                <c:pt idx="4">
                  <c:v>0.11</c:v>
                </c:pt>
              </c:numCache>
            </c:numRef>
          </c:val>
          <c:extLst>
            <c:ext xmlns:c16="http://schemas.microsoft.com/office/drawing/2014/chart" uri="{C3380CC4-5D6E-409C-BE32-E72D297353CC}">
              <c16:uniqueId val="{00000000-7581-4D27-9AF8-E1803D976A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7581-4D27-9AF8-E1803D976A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66.650000000000006</c:v>
                </c:pt>
                <c:pt idx="1">
                  <c:v>67.89</c:v>
                </c:pt>
                <c:pt idx="2">
                  <c:v>70.86</c:v>
                </c:pt>
                <c:pt idx="3">
                  <c:v>71.069999999999993</c:v>
                </c:pt>
                <c:pt idx="4">
                  <c:v>70.14</c:v>
                </c:pt>
              </c:numCache>
            </c:numRef>
          </c:val>
          <c:extLst>
            <c:ext xmlns:c16="http://schemas.microsoft.com/office/drawing/2014/chart" uri="{C3380CC4-5D6E-409C-BE32-E72D297353CC}">
              <c16:uniqueId val="{00000000-5AE9-4FAE-8FEB-C63B3FA2BD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5AE9-4FAE-8FEB-C63B3FA2BD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c:v>
                </c:pt>
                <c:pt idx="1">
                  <c:v>97.07</c:v>
                </c:pt>
                <c:pt idx="2">
                  <c:v>97.15</c:v>
                </c:pt>
                <c:pt idx="3">
                  <c:v>97.22</c:v>
                </c:pt>
                <c:pt idx="4">
                  <c:v>97.26</c:v>
                </c:pt>
              </c:numCache>
            </c:numRef>
          </c:val>
          <c:extLst>
            <c:ext xmlns:c16="http://schemas.microsoft.com/office/drawing/2014/chart" uri="{C3380CC4-5D6E-409C-BE32-E72D297353CC}">
              <c16:uniqueId val="{00000000-BC78-43D3-91F3-1EB145826E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BC78-43D3-91F3-1EB145826E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113.03</c:v>
                </c:pt>
                <c:pt idx="1">
                  <c:v>112.02</c:v>
                </c:pt>
                <c:pt idx="2">
                  <c:v>109.08</c:v>
                </c:pt>
                <c:pt idx="3">
                  <c:v>110.74</c:v>
                </c:pt>
                <c:pt idx="4">
                  <c:v>111.34</c:v>
                </c:pt>
              </c:numCache>
            </c:numRef>
          </c:val>
          <c:extLst>
            <c:ext xmlns:c16="http://schemas.microsoft.com/office/drawing/2014/chart" uri="{C3380CC4-5D6E-409C-BE32-E72D297353CC}">
              <c16:uniqueId val="{00000000-D066-48BC-91D9-3212741A41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D066-48BC-91D9-3212741A41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28.07</c:v>
                </c:pt>
                <c:pt idx="1">
                  <c:v>29.65</c:v>
                </c:pt>
                <c:pt idx="2">
                  <c:v>31.64</c:v>
                </c:pt>
                <c:pt idx="3">
                  <c:v>33.4</c:v>
                </c:pt>
                <c:pt idx="4">
                  <c:v>34.880000000000003</c:v>
                </c:pt>
              </c:numCache>
            </c:numRef>
          </c:val>
          <c:extLst>
            <c:ext xmlns:c16="http://schemas.microsoft.com/office/drawing/2014/chart" uri="{C3380CC4-5D6E-409C-BE32-E72D297353CC}">
              <c16:uniqueId val="{00000000-6BFA-40E1-9D92-4879588A02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6BFA-40E1-9D92-4879588A02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2.86</c:v>
                </c:pt>
                <c:pt idx="1">
                  <c:v>3</c:v>
                </c:pt>
                <c:pt idx="2">
                  <c:v>3.33</c:v>
                </c:pt>
                <c:pt idx="3">
                  <c:v>3.7</c:v>
                </c:pt>
                <c:pt idx="4">
                  <c:v>4.09</c:v>
                </c:pt>
              </c:numCache>
            </c:numRef>
          </c:val>
          <c:extLst>
            <c:ext xmlns:c16="http://schemas.microsoft.com/office/drawing/2014/chart" uri="{C3380CC4-5D6E-409C-BE32-E72D297353CC}">
              <c16:uniqueId val="{00000000-3B1C-4A64-8FAB-2320BB557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3B1C-4A64-8FAB-2320BB557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A-4FBE-99DF-AE27ED0EB1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17AA-4FBE-99DF-AE27ED0EB1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102.1</c:v>
                </c:pt>
                <c:pt idx="1">
                  <c:v>106.77</c:v>
                </c:pt>
                <c:pt idx="2">
                  <c:v>98.95</c:v>
                </c:pt>
                <c:pt idx="3">
                  <c:v>107.62</c:v>
                </c:pt>
                <c:pt idx="4">
                  <c:v>113.82</c:v>
                </c:pt>
              </c:numCache>
            </c:numRef>
          </c:val>
          <c:extLst>
            <c:ext xmlns:c16="http://schemas.microsoft.com/office/drawing/2014/chart" uri="{C3380CC4-5D6E-409C-BE32-E72D297353CC}">
              <c16:uniqueId val="{00000000-1AA4-4214-9A6A-89124E46FD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1AA4-4214-9A6A-89124E46FD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764.42</c:v>
                </c:pt>
                <c:pt idx="1">
                  <c:v>731.19</c:v>
                </c:pt>
                <c:pt idx="2">
                  <c:v>743.02</c:v>
                </c:pt>
                <c:pt idx="3">
                  <c:v>676.61</c:v>
                </c:pt>
                <c:pt idx="4">
                  <c:v>668.73</c:v>
                </c:pt>
              </c:numCache>
            </c:numRef>
          </c:val>
          <c:extLst>
            <c:ext xmlns:c16="http://schemas.microsoft.com/office/drawing/2014/chart" uri="{C3380CC4-5D6E-409C-BE32-E72D297353CC}">
              <c16:uniqueId val="{00000000-CB9B-4A38-A52E-BDE5422406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CB9B-4A38-A52E-BDE5422406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126.91</c:v>
                </c:pt>
                <c:pt idx="1">
                  <c:v>122.56</c:v>
                </c:pt>
                <c:pt idx="2">
                  <c:v>96.39</c:v>
                </c:pt>
                <c:pt idx="3">
                  <c:v>97.26</c:v>
                </c:pt>
                <c:pt idx="4">
                  <c:v>96.92</c:v>
                </c:pt>
              </c:numCache>
            </c:numRef>
          </c:val>
          <c:extLst>
            <c:ext xmlns:c16="http://schemas.microsoft.com/office/drawing/2014/chart" uri="{C3380CC4-5D6E-409C-BE32-E72D297353CC}">
              <c16:uniqueId val="{00000000-A989-4D3A-AD01-71B02E699D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A989-4D3A-AD01-71B02E699D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117.62</c:v>
                </c:pt>
                <c:pt idx="1">
                  <c:v>121.73</c:v>
                </c:pt>
                <c:pt idx="2">
                  <c:v>150.83000000000001</c:v>
                </c:pt>
                <c:pt idx="3">
                  <c:v>150</c:v>
                </c:pt>
                <c:pt idx="4">
                  <c:v>150</c:v>
                </c:pt>
              </c:numCache>
            </c:numRef>
          </c:val>
          <c:extLst>
            <c:ext xmlns:c16="http://schemas.microsoft.com/office/drawing/2014/chart" uri="{C3380CC4-5D6E-409C-BE32-E72D297353CC}">
              <c16:uniqueId val="{00000000-4F4E-4FB9-B35C-2D646B6761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4F4E-4FB9-B35C-2D646B6761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7" zoomScale="70" zoomScaleNormal="70" workbookViewId="0">
      <selection activeCell="AV36" sqref="A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熊本市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734105</v>
      </c>
      <c r="AM8" s="50"/>
      <c r="AN8" s="50"/>
      <c r="AO8" s="50"/>
      <c r="AP8" s="50"/>
      <c r="AQ8" s="50"/>
      <c r="AR8" s="50"/>
      <c r="AS8" s="50"/>
      <c r="AT8" s="45">
        <f>データ!T6</f>
        <v>390.32</v>
      </c>
      <c r="AU8" s="45"/>
      <c r="AV8" s="45"/>
      <c r="AW8" s="45"/>
      <c r="AX8" s="45"/>
      <c r="AY8" s="45"/>
      <c r="AZ8" s="45"/>
      <c r="BA8" s="45"/>
      <c r="BB8" s="45">
        <f>データ!U6</f>
        <v>1880.78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51.53</v>
      </c>
      <c r="J10" s="45"/>
      <c r="K10" s="45"/>
      <c r="L10" s="45"/>
      <c r="M10" s="45"/>
      <c r="N10" s="45"/>
      <c r="O10" s="45"/>
      <c r="P10" s="45">
        <f>データ!P6</f>
        <v>89.75</v>
      </c>
      <c r="Q10" s="45"/>
      <c r="R10" s="45"/>
      <c r="S10" s="45"/>
      <c r="T10" s="45"/>
      <c r="U10" s="45"/>
      <c r="V10" s="45"/>
      <c r="W10" s="45">
        <f>データ!Q6</f>
        <v>84.53</v>
      </c>
      <c r="X10" s="45"/>
      <c r="Y10" s="45"/>
      <c r="Z10" s="45"/>
      <c r="AA10" s="45"/>
      <c r="AB10" s="45"/>
      <c r="AC10" s="45"/>
      <c r="AD10" s="50">
        <f>データ!R6</f>
        <v>2303</v>
      </c>
      <c r="AE10" s="50"/>
      <c r="AF10" s="50"/>
      <c r="AG10" s="50"/>
      <c r="AH10" s="50"/>
      <c r="AI10" s="50"/>
      <c r="AJ10" s="50"/>
      <c r="AK10" s="2"/>
      <c r="AL10" s="50">
        <f>データ!V6</f>
        <v>656907</v>
      </c>
      <c r="AM10" s="50"/>
      <c r="AN10" s="50"/>
      <c r="AO10" s="50"/>
      <c r="AP10" s="50"/>
      <c r="AQ10" s="50"/>
      <c r="AR10" s="50"/>
      <c r="AS10" s="50"/>
      <c r="AT10" s="45">
        <f>データ!W6</f>
        <v>117.5</v>
      </c>
      <c r="AU10" s="45"/>
      <c r="AV10" s="45"/>
      <c r="AW10" s="45"/>
      <c r="AX10" s="45"/>
      <c r="AY10" s="45"/>
      <c r="AZ10" s="45"/>
      <c r="BA10" s="45"/>
      <c r="BB10" s="45">
        <f>データ!X6</f>
        <v>5590.7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Z7ZYfBqfPfSCILK7eA5PYORKh/fOhuoej+ODYRpDrLrvQdQ+CiP/I6qfvVzQHEyO+oZq0XdTj0IDFcY+f0A0Q==" saltValue="ITZzEuwgiIYnzbfwdDf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431001</v>
      </c>
      <c r="D6" s="33">
        <f t="shared" si="3"/>
        <v>46</v>
      </c>
      <c r="E6" s="33">
        <f t="shared" si="3"/>
        <v>17</v>
      </c>
      <c r="F6" s="33">
        <f t="shared" si="3"/>
        <v>1</v>
      </c>
      <c r="G6" s="33">
        <f t="shared" si="3"/>
        <v>0</v>
      </c>
      <c r="H6" s="33" t="str">
        <f t="shared" si="3"/>
        <v>熊本県　熊本市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51.53</v>
      </c>
      <c r="P6" s="34">
        <f t="shared" si="3"/>
        <v>89.75</v>
      </c>
      <c r="Q6" s="34">
        <f t="shared" si="3"/>
        <v>84.53</v>
      </c>
      <c r="R6" s="34">
        <f t="shared" si="3"/>
        <v>2303</v>
      </c>
      <c r="S6" s="34">
        <f t="shared" si="3"/>
        <v>734105</v>
      </c>
      <c r="T6" s="34">
        <f t="shared" si="3"/>
        <v>390.32</v>
      </c>
      <c r="U6" s="34">
        <f t="shared" si="3"/>
        <v>1880.78</v>
      </c>
      <c r="V6" s="34">
        <f t="shared" si="3"/>
        <v>656907</v>
      </c>
      <c r="W6" s="34">
        <f t="shared" si="3"/>
        <v>117.5</v>
      </c>
      <c r="X6" s="34">
        <f t="shared" si="3"/>
        <v>5590.7</v>
      </c>
      <c r="Y6" s="35">
        <f>IF(Y7="",NA(),Y7)</f>
        <v>113.03</v>
      </c>
      <c r="Z6" s="35">
        <f t="shared" ref="Z6:AH6" si="4">IF(Z7="",NA(),Z7)</f>
        <v>112.02</v>
      </c>
      <c r="AA6" s="35">
        <f t="shared" si="4"/>
        <v>109.08</v>
      </c>
      <c r="AB6" s="35">
        <f t="shared" si="4"/>
        <v>110.74</v>
      </c>
      <c r="AC6" s="35">
        <f t="shared" si="4"/>
        <v>111.34</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102.1</v>
      </c>
      <c r="AV6" s="35">
        <f t="shared" ref="AV6:BD6" si="6">IF(AV7="",NA(),AV7)</f>
        <v>106.77</v>
      </c>
      <c r="AW6" s="35">
        <f t="shared" si="6"/>
        <v>98.95</v>
      </c>
      <c r="AX6" s="35">
        <f t="shared" si="6"/>
        <v>107.62</v>
      </c>
      <c r="AY6" s="35">
        <f t="shared" si="6"/>
        <v>113.82</v>
      </c>
      <c r="AZ6" s="35">
        <f t="shared" si="6"/>
        <v>55.68</v>
      </c>
      <c r="BA6" s="35">
        <f t="shared" si="6"/>
        <v>56.18</v>
      </c>
      <c r="BB6" s="35">
        <f t="shared" si="6"/>
        <v>59.45</v>
      </c>
      <c r="BC6" s="35">
        <f t="shared" si="6"/>
        <v>64.94</v>
      </c>
      <c r="BD6" s="35">
        <f t="shared" si="6"/>
        <v>70.08</v>
      </c>
      <c r="BE6" s="34" t="str">
        <f>IF(BE7="","",IF(BE7="-","【-】","【"&amp;SUBSTITUTE(TEXT(BE7,"#,##0.00"),"-","△")&amp;"】"))</f>
        <v>【69.49】</v>
      </c>
      <c r="BF6" s="35">
        <f>IF(BF7="",NA(),BF7)</f>
        <v>764.42</v>
      </c>
      <c r="BG6" s="35">
        <f t="shared" ref="BG6:BO6" si="7">IF(BG7="",NA(),BG7)</f>
        <v>731.19</v>
      </c>
      <c r="BH6" s="35">
        <f t="shared" si="7"/>
        <v>743.02</v>
      </c>
      <c r="BI6" s="35">
        <f t="shared" si="7"/>
        <v>676.61</v>
      </c>
      <c r="BJ6" s="35">
        <f t="shared" si="7"/>
        <v>668.73</v>
      </c>
      <c r="BK6" s="35">
        <f t="shared" si="7"/>
        <v>627.59</v>
      </c>
      <c r="BL6" s="35">
        <f t="shared" si="7"/>
        <v>594.09</v>
      </c>
      <c r="BM6" s="35">
        <f t="shared" si="7"/>
        <v>576.02</v>
      </c>
      <c r="BN6" s="35">
        <f t="shared" si="7"/>
        <v>549.48</v>
      </c>
      <c r="BO6" s="35">
        <f t="shared" si="7"/>
        <v>537.13</v>
      </c>
      <c r="BP6" s="34" t="str">
        <f>IF(BP7="","",IF(BP7="-","【-】","【"&amp;SUBSTITUTE(TEXT(BP7,"#,##0.00"),"-","△")&amp;"】"))</f>
        <v>【682.78】</v>
      </c>
      <c r="BQ6" s="35">
        <f>IF(BQ7="",NA(),BQ7)</f>
        <v>126.91</v>
      </c>
      <c r="BR6" s="35">
        <f t="shared" ref="BR6:BZ6" si="8">IF(BR7="",NA(),BR7)</f>
        <v>122.56</v>
      </c>
      <c r="BS6" s="35">
        <f t="shared" si="8"/>
        <v>96.39</v>
      </c>
      <c r="BT6" s="35">
        <f t="shared" si="8"/>
        <v>97.26</v>
      </c>
      <c r="BU6" s="35">
        <f t="shared" si="8"/>
        <v>96.92</v>
      </c>
      <c r="BV6" s="35">
        <f t="shared" si="8"/>
        <v>113.93</v>
      </c>
      <c r="BW6" s="35">
        <f t="shared" si="8"/>
        <v>114.03</v>
      </c>
      <c r="BX6" s="35">
        <f t="shared" si="8"/>
        <v>113.34</v>
      </c>
      <c r="BY6" s="35">
        <f t="shared" si="8"/>
        <v>113.83</v>
      </c>
      <c r="BZ6" s="35">
        <f t="shared" si="8"/>
        <v>112.43</v>
      </c>
      <c r="CA6" s="34" t="str">
        <f>IF(CA7="","",IF(CA7="-","【-】","【"&amp;SUBSTITUTE(TEXT(CA7,"#,##0.00"),"-","△")&amp;"】"))</f>
        <v>【100.91】</v>
      </c>
      <c r="CB6" s="35">
        <f>IF(CB7="",NA(),CB7)</f>
        <v>117.62</v>
      </c>
      <c r="CC6" s="35">
        <f t="shared" ref="CC6:CK6" si="9">IF(CC7="",NA(),CC7)</f>
        <v>121.73</v>
      </c>
      <c r="CD6" s="35">
        <f t="shared" si="9"/>
        <v>150.83000000000001</v>
      </c>
      <c r="CE6" s="35">
        <f t="shared" si="9"/>
        <v>150</v>
      </c>
      <c r="CF6" s="35">
        <f t="shared" si="9"/>
        <v>150</v>
      </c>
      <c r="CG6" s="35">
        <f t="shared" si="9"/>
        <v>116.77</v>
      </c>
      <c r="CH6" s="35">
        <f t="shared" si="9"/>
        <v>116.93</v>
      </c>
      <c r="CI6" s="35">
        <f t="shared" si="9"/>
        <v>117.4</v>
      </c>
      <c r="CJ6" s="35">
        <f t="shared" si="9"/>
        <v>116.87</v>
      </c>
      <c r="CK6" s="35">
        <f t="shared" si="9"/>
        <v>118.55</v>
      </c>
      <c r="CL6" s="34" t="str">
        <f>IF(CL7="","",IF(CL7="-","【-】","【"&amp;SUBSTITUTE(TEXT(CL7,"#,##0.00"),"-","△")&amp;"】"))</f>
        <v>【136.86】</v>
      </c>
      <c r="CM6" s="35">
        <f>IF(CM7="",NA(),CM7)</f>
        <v>66.650000000000006</v>
      </c>
      <c r="CN6" s="35">
        <f t="shared" ref="CN6:CV6" si="10">IF(CN7="",NA(),CN7)</f>
        <v>67.89</v>
      </c>
      <c r="CO6" s="35">
        <f t="shared" si="10"/>
        <v>70.86</v>
      </c>
      <c r="CP6" s="35">
        <f t="shared" si="10"/>
        <v>71.069999999999993</v>
      </c>
      <c r="CQ6" s="35">
        <f t="shared" si="10"/>
        <v>70.14</v>
      </c>
      <c r="CR6" s="35">
        <f t="shared" si="10"/>
        <v>59.58</v>
      </c>
      <c r="CS6" s="35">
        <f t="shared" si="10"/>
        <v>58.79</v>
      </c>
      <c r="CT6" s="35">
        <f t="shared" si="10"/>
        <v>59.16</v>
      </c>
      <c r="CU6" s="35">
        <f t="shared" si="10"/>
        <v>59.44</v>
      </c>
      <c r="CV6" s="35">
        <f t="shared" si="10"/>
        <v>57.38</v>
      </c>
      <c r="CW6" s="34" t="str">
        <f>IF(CW7="","",IF(CW7="-","【-】","【"&amp;SUBSTITUTE(TEXT(CW7,"#,##0.00"),"-","△")&amp;"】"))</f>
        <v>【58.98】</v>
      </c>
      <c r="CX6" s="35">
        <f>IF(CX7="",NA(),CX7)</f>
        <v>97</v>
      </c>
      <c r="CY6" s="35">
        <f t="shared" ref="CY6:DG6" si="11">IF(CY7="",NA(),CY7)</f>
        <v>97.07</v>
      </c>
      <c r="CZ6" s="35">
        <f t="shared" si="11"/>
        <v>97.15</v>
      </c>
      <c r="DA6" s="35">
        <f t="shared" si="11"/>
        <v>97.22</v>
      </c>
      <c r="DB6" s="35">
        <f t="shared" si="11"/>
        <v>97.26</v>
      </c>
      <c r="DC6" s="35">
        <f t="shared" si="11"/>
        <v>98.71</v>
      </c>
      <c r="DD6" s="35">
        <f t="shared" si="11"/>
        <v>98.76</v>
      </c>
      <c r="DE6" s="35">
        <f t="shared" si="11"/>
        <v>98.86</v>
      </c>
      <c r="DF6" s="35">
        <f t="shared" si="11"/>
        <v>98.9</v>
      </c>
      <c r="DG6" s="35">
        <f t="shared" si="11"/>
        <v>98.98</v>
      </c>
      <c r="DH6" s="34" t="str">
        <f>IF(DH7="","",IF(DH7="-","【-】","【"&amp;SUBSTITUTE(TEXT(DH7,"#,##0.00"),"-","△")&amp;"】"))</f>
        <v>【95.20】</v>
      </c>
      <c r="DI6" s="35">
        <f>IF(DI7="",NA(),DI7)</f>
        <v>28.07</v>
      </c>
      <c r="DJ6" s="35">
        <f t="shared" ref="DJ6:DR6" si="12">IF(DJ7="",NA(),DJ7)</f>
        <v>29.65</v>
      </c>
      <c r="DK6" s="35">
        <f t="shared" si="12"/>
        <v>31.64</v>
      </c>
      <c r="DL6" s="35">
        <f t="shared" si="12"/>
        <v>33.4</v>
      </c>
      <c r="DM6" s="35">
        <f t="shared" si="12"/>
        <v>34.880000000000003</v>
      </c>
      <c r="DN6" s="35">
        <f t="shared" si="12"/>
        <v>42</v>
      </c>
      <c r="DO6" s="35">
        <f t="shared" si="12"/>
        <v>43.2</v>
      </c>
      <c r="DP6" s="35">
        <f t="shared" si="12"/>
        <v>44.55</v>
      </c>
      <c r="DQ6" s="35">
        <f t="shared" si="12"/>
        <v>45.79</v>
      </c>
      <c r="DR6" s="35">
        <f t="shared" si="12"/>
        <v>47.06</v>
      </c>
      <c r="DS6" s="34" t="str">
        <f>IF(DS7="","",IF(DS7="-","【-】","【"&amp;SUBSTITUTE(TEXT(DS7,"#,##0.00"),"-","△")&amp;"】"))</f>
        <v>【38.60】</v>
      </c>
      <c r="DT6" s="35">
        <f>IF(DT7="",NA(),DT7)</f>
        <v>2.86</v>
      </c>
      <c r="DU6" s="35">
        <f t="shared" ref="DU6:EC6" si="13">IF(DU7="",NA(),DU7)</f>
        <v>3</v>
      </c>
      <c r="DV6" s="35">
        <f t="shared" si="13"/>
        <v>3.33</v>
      </c>
      <c r="DW6" s="35">
        <f t="shared" si="13"/>
        <v>3.7</v>
      </c>
      <c r="DX6" s="35">
        <f t="shared" si="13"/>
        <v>4.09</v>
      </c>
      <c r="DY6" s="35">
        <f t="shared" si="13"/>
        <v>6.95</v>
      </c>
      <c r="DZ6" s="35">
        <f t="shared" si="13"/>
        <v>7.39</v>
      </c>
      <c r="EA6" s="35">
        <f t="shared" si="13"/>
        <v>8.25</v>
      </c>
      <c r="EB6" s="35">
        <f t="shared" si="13"/>
        <v>9</v>
      </c>
      <c r="EC6" s="35">
        <f t="shared" si="13"/>
        <v>9.6300000000000008</v>
      </c>
      <c r="ED6" s="34" t="str">
        <f>IF(ED7="","",IF(ED7="-","【-】","【"&amp;SUBSTITUTE(TEXT(ED7,"#,##0.00"),"-","△")&amp;"】"))</f>
        <v>【5.64】</v>
      </c>
      <c r="EE6" s="35">
        <f>IF(EE7="",NA(),EE7)</f>
        <v>0.04</v>
      </c>
      <c r="EF6" s="35">
        <f t="shared" ref="EF6:EN6" si="14">IF(EF7="",NA(),EF7)</f>
        <v>0.11</v>
      </c>
      <c r="EG6" s="35">
        <f t="shared" si="14"/>
        <v>0.13</v>
      </c>
      <c r="EH6" s="35">
        <f t="shared" si="14"/>
        <v>0.1</v>
      </c>
      <c r="EI6" s="35">
        <f t="shared" si="14"/>
        <v>0.11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431001</v>
      </c>
      <c r="D7" s="37">
        <v>46</v>
      </c>
      <c r="E7" s="37">
        <v>17</v>
      </c>
      <c r="F7" s="37">
        <v>1</v>
      </c>
      <c r="G7" s="37">
        <v>0</v>
      </c>
      <c r="H7" s="37" t="s">
        <v>95</v>
      </c>
      <c r="I7" s="37" t="s">
        <v>96</v>
      </c>
      <c r="J7" s="37" t="s">
        <v>97</v>
      </c>
      <c r="K7" s="37" t="s">
        <v>98</v>
      </c>
      <c r="L7" s="37" t="s">
        <v>99</v>
      </c>
      <c r="M7" s="37" t="s">
        <v>100</v>
      </c>
      <c r="N7" s="38" t="s">
        <v>101</v>
      </c>
      <c r="O7" s="38">
        <v>51.53</v>
      </c>
      <c r="P7" s="38">
        <v>89.75</v>
      </c>
      <c r="Q7" s="38">
        <v>84.53</v>
      </c>
      <c r="R7" s="38">
        <v>2303</v>
      </c>
      <c r="S7" s="38">
        <v>734105</v>
      </c>
      <c r="T7" s="38">
        <v>390.32</v>
      </c>
      <c r="U7" s="38">
        <v>1880.78</v>
      </c>
      <c r="V7" s="38">
        <v>656907</v>
      </c>
      <c r="W7" s="38">
        <v>117.5</v>
      </c>
      <c r="X7" s="38">
        <v>5590.7</v>
      </c>
      <c r="Y7" s="38">
        <v>113.03</v>
      </c>
      <c r="Z7" s="38">
        <v>112.02</v>
      </c>
      <c r="AA7" s="38">
        <v>109.08</v>
      </c>
      <c r="AB7" s="38">
        <v>110.74</v>
      </c>
      <c r="AC7" s="38">
        <v>111.34</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102.1</v>
      </c>
      <c r="AV7" s="38">
        <v>106.77</v>
      </c>
      <c r="AW7" s="38">
        <v>98.95</v>
      </c>
      <c r="AX7" s="38">
        <v>107.62</v>
      </c>
      <c r="AY7" s="38">
        <v>113.82</v>
      </c>
      <c r="AZ7" s="38">
        <v>55.68</v>
      </c>
      <c r="BA7" s="38">
        <v>56.18</v>
      </c>
      <c r="BB7" s="38">
        <v>59.45</v>
      </c>
      <c r="BC7" s="38">
        <v>64.94</v>
      </c>
      <c r="BD7" s="38">
        <v>70.08</v>
      </c>
      <c r="BE7" s="38">
        <v>69.489999999999995</v>
      </c>
      <c r="BF7" s="38">
        <v>764.42</v>
      </c>
      <c r="BG7" s="38">
        <v>731.19</v>
      </c>
      <c r="BH7" s="38">
        <v>743.02</v>
      </c>
      <c r="BI7" s="38">
        <v>676.61</v>
      </c>
      <c r="BJ7" s="38">
        <v>668.73</v>
      </c>
      <c r="BK7" s="38">
        <v>627.59</v>
      </c>
      <c r="BL7" s="38">
        <v>594.09</v>
      </c>
      <c r="BM7" s="38">
        <v>576.02</v>
      </c>
      <c r="BN7" s="38">
        <v>549.48</v>
      </c>
      <c r="BO7" s="38">
        <v>537.13</v>
      </c>
      <c r="BP7" s="38">
        <v>682.78</v>
      </c>
      <c r="BQ7" s="38">
        <v>126.91</v>
      </c>
      <c r="BR7" s="38">
        <v>122.56</v>
      </c>
      <c r="BS7" s="38">
        <v>96.39</v>
      </c>
      <c r="BT7" s="38">
        <v>97.26</v>
      </c>
      <c r="BU7" s="38">
        <v>96.92</v>
      </c>
      <c r="BV7" s="38">
        <v>113.93</v>
      </c>
      <c r="BW7" s="38">
        <v>114.03</v>
      </c>
      <c r="BX7" s="38">
        <v>113.34</v>
      </c>
      <c r="BY7" s="38">
        <v>113.83</v>
      </c>
      <c r="BZ7" s="38">
        <v>112.43</v>
      </c>
      <c r="CA7" s="38">
        <v>100.91</v>
      </c>
      <c r="CB7" s="38">
        <v>117.62</v>
      </c>
      <c r="CC7" s="38">
        <v>121.73</v>
      </c>
      <c r="CD7" s="38">
        <v>150.83000000000001</v>
      </c>
      <c r="CE7" s="38">
        <v>150</v>
      </c>
      <c r="CF7" s="38">
        <v>150</v>
      </c>
      <c r="CG7" s="38">
        <v>116.77</v>
      </c>
      <c r="CH7" s="38">
        <v>116.93</v>
      </c>
      <c r="CI7" s="38">
        <v>117.4</v>
      </c>
      <c r="CJ7" s="38">
        <v>116.87</v>
      </c>
      <c r="CK7" s="38">
        <v>118.55</v>
      </c>
      <c r="CL7" s="38">
        <v>136.86000000000001</v>
      </c>
      <c r="CM7" s="38">
        <v>66.650000000000006</v>
      </c>
      <c r="CN7" s="38">
        <v>67.89</v>
      </c>
      <c r="CO7" s="38">
        <v>70.86</v>
      </c>
      <c r="CP7" s="38">
        <v>71.069999999999993</v>
      </c>
      <c r="CQ7" s="38">
        <v>70.14</v>
      </c>
      <c r="CR7" s="38">
        <v>59.58</v>
      </c>
      <c r="CS7" s="38">
        <v>58.79</v>
      </c>
      <c r="CT7" s="38">
        <v>59.16</v>
      </c>
      <c r="CU7" s="38">
        <v>59.44</v>
      </c>
      <c r="CV7" s="38">
        <v>57.38</v>
      </c>
      <c r="CW7" s="38">
        <v>58.98</v>
      </c>
      <c r="CX7" s="38">
        <v>97</v>
      </c>
      <c r="CY7" s="38">
        <v>97.07</v>
      </c>
      <c r="CZ7" s="38">
        <v>97.15</v>
      </c>
      <c r="DA7" s="38">
        <v>97.22</v>
      </c>
      <c r="DB7" s="38">
        <v>97.26</v>
      </c>
      <c r="DC7" s="38">
        <v>98.71</v>
      </c>
      <c r="DD7" s="38">
        <v>98.76</v>
      </c>
      <c r="DE7" s="38">
        <v>98.86</v>
      </c>
      <c r="DF7" s="38">
        <v>98.9</v>
      </c>
      <c r="DG7" s="38">
        <v>98.98</v>
      </c>
      <c r="DH7" s="38">
        <v>95.2</v>
      </c>
      <c r="DI7" s="38">
        <v>28.07</v>
      </c>
      <c r="DJ7" s="38">
        <v>29.65</v>
      </c>
      <c r="DK7" s="38">
        <v>31.64</v>
      </c>
      <c r="DL7" s="38">
        <v>33.4</v>
      </c>
      <c r="DM7" s="38">
        <v>34.880000000000003</v>
      </c>
      <c r="DN7" s="38">
        <v>42</v>
      </c>
      <c r="DO7" s="38">
        <v>43.2</v>
      </c>
      <c r="DP7" s="38">
        <v>44.55</v>
      </c>
      <c r="DQ7" s="38">
        <v>45.79</v>
      </c>
      <c r="DR7" s="38">
        <v>47.06</v>
      </c>
      <c r="DS7" s="38">
        <v>38.6</v>
      </c>
      <c r="DT7" s="38">
        <v>2.86</v>
      </c>
      <c r="DU7" s="38">
        <v>3</v>
      </c>
      <c r="DV7" s="38">
        <v>3.33</v>
      </c>
      <c r="DW7" s="38">
        <v>3.7</v>
      </c>
      <c r="DX7" s="38">
        <v>4.09</v>
      </c>
      <c r="DY7" s="38">
        <v>6.95</v>
      </c>
      <c r="DZ7" s="38">
        <v>7.39</v>
      </c>
      <c r="EA7" s="38">
        <v>8.25</v>
      </c>
      <c r="EB7" s="38">
        <v>9</v>
      </c>
      <c r="EC7" s="38">
        <v>9.6300000000000008</v>
      </c>
      <c r="ED7" s="38">
        <v>5.64</v>
      </c>
      <c r="EE7" s="38">
        <v>0.04</v>
      </c>
      <c r="EF7" s="38">
        <v>0.11</v>
      </c>
      <c r="EG7" s="38">
        <v>0.13</v>
      </c>
      <c r="EH7" s="38">
        <v>0.1</v>
      </c>
      <c r="EI7" s="38">
        <v>0.11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熊本市職員</cp:lastModifiedBy>
  <cp:lastPrinted>2020-01-24T00:31:47Z</cp:lastPrinted>
  <dcterms:created xsi:type="dcterms:W3CDTF">2019-12-05T04:47:48Z</dcterms:created>
  <dcterms:modified xsi:type="dcterms:W3CDTF">2020-01-24T00:38:49Z</dcterms:modified>
  <cp:category/>
</cp:coreProperties>
</file>