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0152809\Desktop\新しいフォルダー\"/>
    </mc:Choice>
  </mc:AlternateContent>
  <xr:revisionPtr revIDLastSave="0" documentId="13_ncr:1_{04811636-38E8-4C6B-B945-3D4485C721E9}" xr6:coauthVersionLast="36" xr6:coauthVersionMax="36" xr10:uidLastSave="{00000000-0000-0000-0000-000000000000}"/>
  <workbookProtection workbookAlgorithmName="SHA-512" workbookHashValue="ts4AraPp0uh0A49Vre67wPFN90PHKPMN+3gNZll5zFWbr3jY+hvb+KuxhXAduA54NUXDjW0VyVhOp9abaHspaw==" workbookSaltValue="Czb51Je+AyjFJeZedqujt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L10" i="4"/>
  <c r="AD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<sst xmlns="http://schemas.openxmlformats.org/spreadsheetml/2006/main" count="228" uniqueCount="114">
  <si>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</si>
  <si>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</si>
  <si>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</si>
  <si>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</si>
  <si>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</si>
  <si>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</si>
  <si>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</si>
  <si>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</si>
  <si>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</si>
  <si>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</si>
  <si>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</si>
  <si>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</si>
  <si>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</si>
  <si>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</si>
  <si>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</si>
  <si>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</si>
  <si>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</si>
  <si>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</si>
  <si>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</si>
  <si>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</si>
  <si>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</si>
  <si>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</si>
  <si>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</si>
  <si>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</si>
  <si>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</si>
  <si>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</si>
  <si>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</si>
  <si>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</si>
  <si>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</si>
  <si>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</si>
  <si>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</si>
  <si>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</si>
  <si>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</si>
  <si>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</si>
  <si>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</si>
  <si>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</si>
  <si>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</si>
  <si>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</si>
  <si>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</si>
  <si>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</si>
  <si>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</si>
  <si>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</si>
  <si>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</si>
  <si>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</si>
  <si>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</si>
  <si>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</si>
  <si>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</si>
  <si>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</si>
  <si>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</si>
  <si>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</si>
  <si>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</si>
  <si>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</si>
  <si>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</si>
  <si>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</si>
  <si>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</si>
  <si>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</si>
  <si>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</si>
  <si>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</si>
  <si>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</si>
  <si>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</si>
  <si>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</si>
  <si>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</si>
  <si>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</si>
  <si>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</si>
  <si>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</si>
  <si>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</si>
  <si>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</si>
  <si>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</si>
  <si>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</si>
  <si>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</si>
  <si>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</si>
  <si>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</si>
  <si>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</si>
  <si>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</si>
  <si>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</si>
  <si>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</si>
  <si>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</si>
  <si>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</si>
  <si>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</si>
  <si>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</si>
  <si>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</si>
  <si>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</si>
  <si>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</si>
  <si>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</si>
  <si>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</si>
  <si>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</si>
  <si>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</si>
  <si>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</si>
  <si>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</si>
  <si>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</si>
  <si>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</si>
  <si>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</si>
  <si>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</si>
  <si>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</si>
  <si>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</si>
  <si>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</si>
  <si>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</si>
  <si>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</si>
  <si>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</si>
  <si>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</si>
  <si>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</si>
  <si>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</si>
  <si>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</si>
  <si>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</si>
  <si>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</si>
  <si>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</si>
  <si>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</si>
  <si>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</si>
  <si>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</si>
  <si>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</si>
  <si>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</si>
  <si>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100%を超えている（単年度収支で黒字）が、使用料以外の収入（一般会計）に依存しているため、接続率向上による収入の増加、不明水の削減や施設の統廃合を進めるなどにより、維持管理費の削減が必要である。
汚水処理原価については、平成30年度に大幅に増加しているが、この理由は、農業集落排水施設の公共下水道接続に関する業務等（公共下水道区域編入に向けた計画書作成等）を実施したためである。
平成28年度に引き続き熊本地震による利用者の利用休止や廃止等の影響により、平成30年度においても施設利用率は減少した。</t>
    <rPh sb="17" eb="18">
      <t>コ</t>
    </rPh>
    <rPh sb="34" eb="37">
      <t>シヨウリョウ</t>
    </rPh>
    <rPh sb="37" eb="39">
      <t>イガイ</t>
    </rPh>
    <rPh sb="40" eb="42">
      <t>シュウニュウ</t>
    </rPh>
    <rPh sb="43" eb="45">
      <t>イッパン</t>
    </rPh>
    <rPh sb="45" eb="47">
      <t>カイケイ</t>
    </rPh>
    <rPh sb="49" eb="51">
      <t>イゾン</t>
    </rPh>
    <rPh sb="58" eb="60">
      <t>セツゾク</t>
    </rPh>
    <rPh sb="60" eb="61">
      <t>リツ</t>
    </rPh>
    <rPh sb="61" eb="63">
      <t>コウジョウ</t>
    </rPh>
    <rPh sb="66" eb="68">
      <t>シュウニュウ</t>
    </rPh>
    <rPh sb="69" eb="71">
      <t>ゾウカ</t>
    </rPh>
    <rPh sb="72" eb="74">
      <t>フメイ</t>
    </rPh>
    <rPh sb="74" eb="75">
      <t>スイ</t>
    </rPh>
    <rPh sb="76" eb="78">
      <t>サクゲン</t>
    </rPh>
    <rPh sb="79" eb="81">
      <t>シセツ</t>
    </rPh>
    <rPh sb="82" eb="85">
      <t>トウハイゴウ</t>
    </rPh>
    <rPh sb="86" eb="87">
      <t>スス</t>
    </rPh>
    <rPh sb="95" eb="97">
      <t>イジ</t>
    </rPh>
    <rPh sb="97" eb="99">
      <t>カンリ</t>
    </rPh>
    <rPh sb="99" eb="100">
      <t>ヒ</t>
    </rPh>
    <rPh sb="101" eb="103">
      <t>サクゲン</t>
    </rPh>
    <rPh sb="104" eb="106">
      <t>ヒツヨウ</t>
    </rPh>
    <rPh sb="111" eb="113">
      <t>オスイ</t>
    </rPh>
    <rPh sb="113" eb="115">
      <t>ショリ</t>
    </rPh>
    <rPh sb="115" eb="117">
      <t>ゲンカ</t>
    </rPh>
    <rPh sb="143" eb="145">
      <t>リユウ</t>
    </rPh>
    <rPh sb="147" eb="149">
      <t>ノウギョウ</t>
    </rPh>
    <rPh sb="149" eb="151">
      <t>シュウラク</t>
    </rPh>
    <rPh sb="151" eb="153">
      <t>ハイスイ</t>
    </rPh>
    <rPh sb="153" eb="155">
      <t>シセツ</t>
    </rPh>
    <rPh sb="156" eb="158">
      <t>コウキョウ</t>
    </rPh>
    <rPh sb="158" eb="161">
      <t>ゲスイドウ</t>
    </rPh>
    <rPh sb="161" eb="163">
      <t>セツゾク</t>
    </rPh>
    <rPh sb="164" eb="165">
      <t>カン</t>
    </rPh>
    <rPh sb="167" eb="169">
      <t>ギョウム</t>
    </rPh>
    <rPh sb="169" eb="170">
      <t>トウ</t>
    </rPh>
    <rPh sb="171" eb="173">
      <t>コウキョウ</t>
    </rPh>
    <rPh sb="173" eb="176">
      <t>ゲスイドウ</t>
    </rPh>
    <rPh sb="176" eb="178">
      <t>クイキ</t>
    </rPh>
    <rPh sb="178" eb="180">
      <t>ヘンニュウ</t>
    </rPh>
    <rPh sb="181" eb="182">
      <t>ム</t>
    </rPh>
    <rPh sb="184" eb="187">
      <t>ケイカクショ</t>
    </rPh>
    <rPh sb="187" eb="189">
      <t>サクセイ</t>
    </rPh>
    <rPh sb="189" eb="190">
      <t>トウ</t>
    </rPh>
    <rPh sb="192" eb="194">
      <t>ジッシ</t>
    </rPh>
    <rPh sb="203" eb="205">
      <t>ヘイセイ</t>
    </rPh>
    <rPh sb="207" eb="209">
      <t>ネンド</t>
    </rPh>
    <rPh sb="210" eb="211">
      <t>ヒ</t>
    </rPh>
    <rPh sb="212" eb="213">
      <t>ツヅ</t>
    </rPh>
    <rPh sb="214" eb="216">
      <t>クマモト</t>
    </rPh>
    <rPh sb="216" eb="218">
      <t>ジシン</t>
    </rPh>
    <rPh sb="221" eb="224">
      <t>リヨウシャ</t>
    </rPh>
    <rPh sb="225" eb="227">
      <t>リヨウ</t>
    </rPh>
    <rPh sb="227" eb="229">
      <t>キュウシ</t>
    </rPh>
    <rPh sb="230" eb="232">
      <t>ハイシ</t>
    </rPh>
    <rPh sb="232" eb="233">
      <t>トウ</t>
    </rPh>
    <rPh sb="234" eb="236">
      <t>エイキョウ</t>
    </rPh>
    <rPh sb="240" eb="242">
      <t>ヘイセイ</t>
    </rPh>
    <rPh sb="244" eb="246">
      <t>ネンド</t>
    </rPh>
    <rPh sb="251" eb="253">
      <t>シセツ</t>
    </rPh>
    <rPh sb="253" eb="255">
      <t>リヨウ</t>
    </rPh>
    <rPh sb="255" eb="256">
      <t>リツ</t>
    </rPh>
    <rPh sb="257" eb="259">
      <t>ゲンショウ</t>
    </rPh>
    <phoneticPr fontId="4"/>
  </si>
  <si>
    <t>管渠の耐用年数は概ね50年となっており、各施設は供用開始から20年程度しか経過しておらず、概ね良好である。
※平成28年度（2016年度）の管渠改善は、平成28年熊本地震災害に伴う災害復旧によるもの。</t>
    <rPh sb="0" eb="1">
      <t>クダ</t>
    </rPh>
    <rPh sb="1" eb="2">
      <t>キョ</t>
    </rPh>
    <rPh sb="3" eb="5">
      <t>タイヨウ</t>
    </rPh>
    <rPh sb="5" eb="7">
      <t>ネンスウ</t>
    </rPh>
    <rPh sb="8" eb="9">
      <t>オオム</t>
    </rPh>
    <rPh sb="12" eb="13">
      <t>ネン</t>
    </rPh>
    <rPh sb="20" eb="21">
      <t>カク</t>
    </rPh>
    <rPh sb="21" eb="23">
      <t>シセツ</t>
    </rPh>
    <rPh sb="24" eb="26">
      <t>キョウヨウ</t>
    </rPh>
    <rPh sb="26" eb="28">
      <t>カイシ</t>
    </rPh>
    <rPh sb="32" eb="33">
      <t>ネン</t>
    </rPh>
    <rPh sb="33" eb="35">
      <t>テイド</t>
    </rPh>
    <rPh sb="37" eb="39">
      <t>ケイカ</t>
    </rPh>
    <rPh sb="45" eb="46">
      <t>オオム</t>
    </rPh>
    <rPh sb="47" eb="49">
      <t>リョウコウ</t>
    </rPh>
    <rPh sb="55" eb="57">
      <t>ヘイセイ</t>
    </rPh>
    <rPh sb="59" eb="61">
      <t>ネンド</t>
    </rPh>
    <rPh sb="66" eb="68">
      <t>ネンド</t>
    </rPh>
    <rPh sb="70" eb="72">
      <t>カンキョ</t>
    </rPh>
    <rPh sb="72" eb="74">
      <t>カイゼン</t>
    </rPh>
    <rPh sb="76" eb="78">
      <t>ヘイセイ</t>
    </rPh>
    <rPh sb="80" eb="81">
      <t>ネン</t>
    </rPh>
    <rPh sb="81" eb="83">
      <t>クマモト</t>
    </rPh>
    <rPh sb="83" eb="85">
      <t>ジシン</t>
    </rPh>
    <rPh sb="85" eb="87">
      <t>サイガイ</t>
    </rPh>
    <rPh sb="88" eb="89">
      <t>トモナ</t>
    </rPh>
    <rPh sb="90" eb="92">
      <t>サイガイ</t>
    </rPh>
    <rPh sb="92" eb="94">
      <t>フッキュウ</t>
    </rPh>
    <phoneticPr fontId="4"/>
  </si>
  <si>
    <t>平成30年度についても、熊本地震の影響により、施設の利用率が減少するとともに、公共下水道接続に関する業務等を実施したため、収支の状況は悪化した。
今後も収入の確保のための接続勧奨及び、適正かつ効率的な運営を行うための公共下水道への接続検討、不明水削減等を行う。</t>
    <rPh sb="0" eb="2">
      <t>ヘイセイ</t>
    </rPh>
    <rPh sb="4" eb="6">
      <t>ネンド</t>
    </rPh>
    <rPh sb="12" eb="14">
      <t>クマモト</t>
    </rPh>
    <rPh sb="14" eb="16">
      <t>ジシン</t>
    </rPh>
    <rPh sb="17" eb="19">
      <t>エイキョウ</t>
    </rPh>
    <rPh sb="23" eb="25">
      <t>シセツ</t>
    </rPh>
    <rPh sb="26" eb="29">
      <t>リヨウリツ</t>
    </rPh>
    <rPh sb="30" eb="32">
      <t>ゲンショウ</t>
    </rPh>
    <rPh sb="39" eb="41">
      <t>コウキョウ</t>
    </rPh>
    <rPh sb="41" eb="44">
      <t>ゲスイドウ</t>
    </rPh>
    <rPh sb="44" eb="46">
      <t>セツゾク</t>
    </rPh>
    <rPh sb="47" eb="48">
      <t>カン</t>
    </rPh>
    <rPh sb="50" eb="52">
      <t>ギョウム</t>
    </rPh>
    <rPh sb="52" eb="53">
      <t>トウ</t>
    </rPh>
    <rPh sb="54" eb="56">
      <t>ジッシ</t>
    </rPh>
    <rPh sb="64" eb="66">
      <t>ジョウキョウ</t>
    </rPh>
    <rPh sb="73" eb="75">
      <t>コンゴ</t>
    </rPh>
    <rPh sb="76" eb="78">
      <t>シュウニュウ</t>
    </rPh>
    <rPh sb="79" eb="81">
      <t>カクホ</t>
    </rPh>
    <rPh sb="85" eb="87">
      <t>セツゾク</t>
    </rPh>
    <rPh sb="87" eb="89">
      <t>カンショウ</t>
    </rPh>
    <rPh sb="89" eb="90">
      <t>オヨ</t>
    </rPh>
    <rPh sb="92" eb="94">
      <t>テキセイ</t>
    </rPh>
    <rPh sb="96" eb="99">
      <t>コウリツテキ</t>
    </rPh>
    <rPh sb="100" eb="102">
      <t>ウンエイ</t>
    </rPh>
    <rPh sb="103" eb="104">
      <t>オコナ</t>
    </rPh>
    <rPh sb="108" eb="110">
      <t>コウキョウ</t>
    </rPh>
    <rPh sb="110" eb="113">
      <t>ゲスイドウ</t>
    </rPh>
    <rPh sb="115" eb="117">
      <t>セツゾク</t>
    </rPh>
    <rPh sb="117" eb="119">
      <t>ケントウ</t>
    </rPh>
    <rPh sb="120" eb="122">
      <t>フメイ</t>
    </rPh>
    <rPh sb="122" eb="123">
      <t>スイ</t>
    </rPh>
    <rPh sb="123" eb="125">
      <t>サクゲン</t>
    </rPh>
    <rPh sb="125" eb="126">
      <t>トウ</t>
    </rPh>
    <rPh sb="127" eb="1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</si>
</sst>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E7-4817-BC2A-91F69F32D7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8E7-4817-BC2A-91F69F32D7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61.89</c:v>
                </c:pt>
                <c:pt idx="1">
                  <c:v>61.96</c:v>
                </c:pt>
                <c:pt idx="2">
                  <c:v>48.85</c:v>
                </c:pt>
                <c:pt idx="3">
                  <c:v>35.4</c:v>
                </c:pt>
                <c:pt idx="4">
                  <c:v>33.020000000000003</c:v>
                </c:pt>
              </c:numCache>
            </c:numRef>
          </c:val>
          <c:extLst>
            <c:ext xmlns:c16="http://schemas.microsoft.com/office/drawing/2014/chart" uri="{C3380CC4-5D6E-409C-BE32-E72D297353CC}">
              <c16:uniqueId val="{00000000-EB39-44B4-B95C-AC42E51A8D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B39-44B4-B95C-AC42E51A8D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69.16</c:v>
                </c:pt>
                <c:pt idx="1">
                  <c:v>70.73</c:v>
                </c:pt>
                <c:pt idx="2">
                  <c:v>65.63</c:v>
                </c:pt>
                <c:pt idx="3">
                  <c:v>78.599999999999994</c:v>
                </c:pt>
                <c:pt idx="4">
                  <c:v>70.77</c:v>
                </c:pt>
              </c:numCache>
            </c:numRef>
          </c:val>
          <c:extLst>
            <c:ext xmlns:c16="http://schemas.microsoft.com/office/drawing/2014/chart" uri="{C3380CC4-5D6E-409C-BE32-E72D297353CC}">
              <c16:uniqueId val="{00000000-60B1-46BA-AA68-B771982ED2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0B1-46BA-AA68-B771982ED2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99.78</c:v>
                </c:pt>
                <c:pt idx="1">
                  <c:v>99.28</c:v>
                </c:pt>
                <c:pt idx="2">
                  <c:v>85.63</c:v>
                </c:pt>
                <c:pt idx="3">
                  <c:v>83.53</c:v>
                </c:pt>
                <c:pt idx="4">
                  <c:v>109.43</c:v>
                </c:pt>
              </c:numCache>
            </c:numRef>
          </c:val>
          <c:extLst>
            <c:ext xmlns:c16="http://schemas.microsoft.com/office/drawing/2014/chart" uri="{C3380CC4-5D6E-409C-BE32-E72D297353CC}">
              <c16:uniqueId val="{00000000-BE1F-46CE-8027-029F98E966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F-46CE-8027-029F98E966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F-45FF-AB56-064FE9E0AD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F-45FF-AB56-064FE9E0AD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E-48CE-9B8C-441B85583E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E-48CE-9B8C-441B85583E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1-4CFC-BE0B-10F77CBD31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1-4CFC-BE0B-10F77CBD31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1-4481-BF4F-0DB27FE798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1-4481-BF4F-0DB27FE798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43.52</c:v>
                </c:pt>
                <c:pt idx="1">
                  <c:v>0</c:v>
                </c:pt>
                <c:pt idx="2" formatCode="#,##0.00;&quot;△&quot;#,##0.00;&quot;-&quot;">
                  <c:v>3356.95</c:v>
                </c:pt>
                <c:pt idx="3">
                  <c:v>0</c:v>
                </c:pt>
                <c:pt idx="4">
                  <c:v>0</c:v>
                </c:pt>
              </c:numCache>
            </c:numRef>
          </c:val>
          <c:extLst>
            <c:ext xmlns:c16="http://schemas.microsoft.com/office/drawing/2014/chart" uri="{C3380CC4-5D6E-409C-BE32-E72D297353CC}">
              <c16:uniqueId val="{00000000-14F7-4572-8D22-C023BD4437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4F7-4572-8D22-C023BD4437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44.78</c:v>
                </c:pt>
                <c:pt idx="1">
                  <c:v>38.72</c:v>
                </c:pt>
                <c:pt idx="2">
                  <c:v>34.42</c:v>
                </c:pt>
                <c:pt idx="3">
                  <c:v>23.36</c:v>
                </c:pt>
                <c:pt idx="4">
                  <c:v>12.76</c:v>
                </c:pt>
              </c:numCache>
            </c:numRef>
          </c:val>
          <c:extLst>
            <c:ext xmlns:c16="http://schemas.microsoft.com/office/drawing/2014/chart" uri="{C3380CC4-5D6E-409C-BE32-E72D297353CC}">
              <c16:uniqueId val="{00000000-2943-4FA0-A11E-D4530CDD74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943-4FA0-A11E-D4530CDD74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217.18</c:v>
                </c:pt>
                <c:pt idx="1">
                  <c:v>220.02</c:v>
                </c:pt>
                <c:pt idx="2">
                  <c:v>254.97</c:v>
                </c:pt>
                <c:pt idx="3">
                  <c:v>426.03</c:v>
                </c:pt>
                <c:pt idx="4">
                  <c:v>848.65</c:v>
                </c:pt>
              </c:numCache>
            </c:numRef>
          </c:val>
          <c:extLst>
            <c:ext xmlns:c16="http://schemas.microsoft.com/office/drawing/2014/chart" uri="{C3380CC4-5D6E-409C-BE32-E72D297353CC}">
              <c16:uniqueId val="{00000000-9C03-4DC0-A9A6-AEC117D2BD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C03-4DC0-A9A6-AEC117D2BD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3" zoomScale="70" zoomScaleNormal="7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熊本市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734105</v>
      </c>
      <c r="AM8" s="62"/>
      <c r="AN8" s="62"/>
      <c r="AO8" s="62"/>
      <c r="AP8" s="62"/>
      <c r="AQ8" s="62"/>
      <c r="AR8" s="62"/>
      <c r="AS8" s="62"/>
      <c r="AT8" s="61">
        <f>データ!T6</f>
        <v>390.32</v>
      </c>
      <c r="AU8" s="61"/>
      <c r="AV8" s="61"/>
      <c r="AW8" s="61"/>
      <c r="AX8" s="61"/>
      <c r="AY8" s="61"/>
      <c r="AZ8" s="61"/>
      <c r="BA8" s="61"/>
      <c r="BB8" s="61">
        <f>データ!U6</f>
        <v>1880.78</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0.56000000000000005</v>
      </c>
      <c r="Q10" s="61"/>
      <c r="R10" s="61"/>
      <c r="S10" s="61"/>
      <c r="T10" s="61"/>
      <c r="U10" s="61"/>
      <c r="V10" s="61"/>
      <c r="W10" s="61">
        <f>データ!Q6</f>
        <v>100</v>
      </c>
      <c r="X10" s="61"/>
      <c r="Y10" s="61"/>
      <c r="Z10" s="61"/>
      <c r="AA10" s="61"/>
      <c r="AB10" s="61"/>
      <c r="AC10" s="61"/>
      <c r="AD10" s="62">
        <f>データ!R6</f>
        <v>2303</v>
      </c>
      <c r="AE10" s="62"/>
      <c r="AF10" s="62"/>
      <c r="AG10" s="62"/>
      <c r="AH10" s="62"/>
      <c r="AI10" s="62"/>
      <c r="AJ10" s="62"/>
      <c r="AK10" s="2"/>
      <c r="AL10" s="62">
        <f>データ!V6</f>
        <v>4129</v>
      </c>
      <c r="AM10" s="62"/>
      <c r="AN10" s="62"/>
      <c r="AO10" s="62"/>
      <c r="AP10" s="62"/>
      <c r="AQ10" s="62"/>
      <c r="AR10" s="62"/>
      <c r="AS10" s="62"/>
      <c r="AT10" s="61">
        <f>データ!W6</f>
        <v>2.1800000000000002</v>
      </c>
      <c r="AU10" s="61"/>
      <c r="AV10" s="61"/>
      <c r="AW10" s="61"/>
      <c r="AX10" s="61"/>
      <c r="AY10" s="61"/>
      <c r="AZ10" s="61"/>
      <c r="BA10" s="61"/>
      <c r="BB10" s="61">
        <f>データ!X6</f>
        <v>1894.04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qbHee3jVNptKIn0IrcfFJ4Qty1qT3wi01ySRhOWYNLQu5dfzjlP/w4DfNbqY0fU2fUMjhBsG1vMNgARN8XzoQ==" saltValue="7uqGTXCrkh1tOIxoDTPF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431001</v>
      </c>
      <c r="D6" s="33">
        <f t="shared" si="3"/>
        <v>47</v>
      </c>
      <c r="E6" s="33">
        <f t="shared" si="3"/>
        <v>17</v>
      </c>
      <c r="F6" s="33">
        <f t="shared" si="3"/>
        <v>5</v>
      </c>
      <c r="G6" s="33">
        <f t="shared" si="3"/>
        <v>0</v>
      </c>
      <c r="H6" s="33" t="str">
        <f t="shared" si="3"/>
        <v>熊本県　熊本市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0.56000000000000005</v>
      </c>
      <c r="Q6" s="34">
        <f t="shared" si="3"/>
        <v>100</v>
      </c>
      <c r="R6" s="34">
        <f t="shared" si="3"/>
        <v>2303</v>
      </c>
      <c r="S6" s="34">
        <f t="shared" si="3"/>
        <v>734105</v>
      </c>
      <c r="T6" s="34">
        <f t="shared" si="3"/>
        <v>390.32</v>
      </c>
      <c r="U6" s="34">
        <f t="shared" si="3"/>
        <v>1880.78</v>
      </c>
      <c r="V6" s="34">
        <f t="shared" si="3"/>
        <v>4129</v>
      </c>
      <c r="W6" s="34">
        <f t="shared" si="3"/>
        <v>2.1800000000000002</v>
      </c>
      <c r="X6" s="34">
        <f t="shared" si="3"/>
        <v>1894.04</v>
      </c>
      <c r="Y6" s="35">
        <f>IF(Y7="",NA(),Y7)</f>
        <v>99.78</v>
      </c>
      <c r="Z6" s="35">
        <f t="shared" ref="Z6:AH6" si="4">IF(Z7="",NA(),Z7)</f>
        <v>99.28</v>
      </c>
      <c r="AA6" s="35">
        <f t="shared" si="4"/>
        <v>85.63</v>
      </c>
      <c r="AB6" s="35">
        <f t="shared" si="4"/>
        <v>83.53</v>
      </c>
      <c r="AC6" s="35">
        <f t="shared" si="4"/>
        <v>109.43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43.52</v>
      </c>
      <c r="BG6" s="34">
        <f t="shared" ref="BG6:BO6" si="7">IF(BG7="",NA(),BG7)</f>
        <v>0</v>
      </c>
      <c r="BH6" s="35">
        <f t="shared" si="7"/>
        <v>3356.95</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44.78</v>
      </c>
      <c r="BR6" s="35">
        <f t="shared" ref="BR6:BZ6" si="8">IF(BR7="",NA(),BR7)</f>
        <v>38.72</v>
      </c>
      <c r="BS6" s="35">
        <f t="shared" si="8"/>
        <v>34.42</v>
      </c>
      <c r="BT6" s="35">
        <f t="shared" si="8"/>
        <v>23.36</v>
      </c>
      <c r="BU6" s="35">
        <f t="shared" si="8"/>
        <v>12.76</v>
      </c>
      <c r="BV6" s="35">
        <f t="shared" si="8"/>
        <v>50.82</v>
      </c>
      <c r="BW6" s="35">
        <f t="shared" si="8"/>
        <v>52.19</v>
      </c>
      <c r="BX6" s="35">
        <f t="shared" si="8"/>
        <v>55.32</v>
      </c>
      <c r="BY6" s="35">
        <f t="shared" si="8"/>
        <v>59.8</v>
      </c>
      <c r="BZ6" s="35">
        <f t="shared" si="8"/>
        <v>57.77</v>
      </c>
      <c r="CA6" s="34" t="str">
        <f>IF(CA7="","",IF(CA7="-","【-】","【"&amp;SUBSTITUTE(TEXT(CA7,"#,##0.00"),"-","△")&amp;"】"))</f>
        <v>【59.51】</v>
      </c>
      <c r="CB6" s="35">
        <f>IF(CB7="",NA(),CB7)</f>
        <v>217.18</v>
      </c>
      <c r="CC6" s="35">
        <f t="shared" ref="CC6:CK6" si="9">IF(CC7="",NA(),CC7)</f>
        <v>220.02</v>
      </c>
      <c r="CD6" s="35">
        <f t="shared" si="9"/>
        <v>254.97</v>
      </c>
      <c r="CE6" s="35">
        <f t="shared" si="9"/>
        <v>426.03</v>
      </c>
      <c r="CF6" s="35">
        <f t="shared" si="9"/>
        <v>848.65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61.89</v>
      </c>
      <c r="CN6" s="35">
        <f t="shared" ref="CN6:CV6" si="10">IF(CN7="",NA(),CN7)</f>
        <v>61.96</v>
      </c>
      <c r="CO6" s="35">
        <f t="shared" si="10"/>
        <v>48.85</v>
      </c>
      <c r="CP6" s="35">
        <f t="shared" si="10"/>
        <v>35.4</v>
      </c>
      <c r="CQ6" s="35">
        <f t="shared" si="10"/>
        <v>33.020000000000003</v>
      </c>
      <c r="CR6" s="35">
        <f t="shared" si="10"/>
        <v>53.24</v>
      </c>
      <c r="CS6" s="35">
        <f t="shared" si="10"/>
        <v>52.31</v>
      </c>
      <c r="CT6" s="35">
        <f t="shared" si="10"/>
        <v>60.65</v>
      </c>
      <c r="CU6" s="35">
        <f t="shared" si="10"/>
        <v>51.75</v>
      </c>
      <c r="CV6" s="35">
        <f t="shared" si="10"/>
        <v>50.68</v>
      </c>
      <c r="CW6" s="34" t="str">
        <f>IF(CW7="","",IF(CW7="-","【-】","【"&amp;SUBSTITUTE(TEXT(CW7,"#,##0.00"),"-","△")&amp;"】"))</f>
        <v>【52.23】</v>
      </c>
      <c r="CX6" s="35">
        <f>IF(CX7="",NA(),CX7)</f>
        <v>69.16</v>
      </c>
      <c r="CY6" s="35">
        <f t="shared" ref="CY6:DG6" si="11">IF(CY7="",NA(),CY7)</f>
        <v>70.73</v>
      </c>
      <c r="CZ6" s="35">
        <f t="shared" si="11"/>
        <v>65.63</v>
      </c>
      <c r="DA6" s="35">
        <f t="shared" si="11"/>
        <v>78.599999999999994</v>
      </c>
      <c r="DB6" s="35">
        <f t="shared" si="11"/>
        <v>70.77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431001</v>
      </c>
      <c r="D7" s="37">
        <v>47</v>
      </c>
      <c r="E7" s="37">
        <v>17</v>
      </c>
      <c r="F7" s="37">
        <v>5</v>
      </c>
      <c r="G7" s="37">
        <v>0</v>
      </c>
      <c r="H7" s="37" t="s">
        <v>98</v>
      </c>
      <c r="I7" s="37" t="s">
        <v>99</v>
      </c>
      <c r="J7" s="37" t="s">
        <v>100</v>
      </c>
      <c r="K7" s="37" t="s">
        <v>101</v>
      </c>
      <c r="L7" s="37" t="s">
        <v>102</v>
      </c>
      <c r="M7" s="37" t="s">
        <v>103</v>
      </c>
      <c r="N7" s="38" t="s">
        <v>104</v>
      </c>
      <c r="O7" s="38" t="s">
        <v>105</v>
      </c>
      <c r="P7" s="38">
        <v>0.56000000000000005</v>
      </c>
      <c r="Q7" s="38">
        <v>100</v>
      </c>
      <c r="R7" s="38">
        <v>2303</v>
      </c>
      <c r="S7" s="38">
        <v>734105</v>
      </c>
      <c r="T7" s="38">
        <v>390.32</v>
      </c>
      <c r="U7" s="38">
        <v>1880.78</v>
      </c>
      <c r="V7" s="38">
        <v>4129</v>
      </c>
      <c r="W7" s="38">
        <v>2.1800000000000002</v>
      </c>
      <c r="X7" s="38">
        <v>1894.04</v>
      </c>
      <c r="Y7" s="38">
        <v>99.78</v>
      </c>
      <c r="Z7" s="38">
        <v>99.28</v>
      </c>
      <c r="AA7" s="38">
        <v>85.63</v>
      </c>
      <c r="AB7" s="38">
        <v>83.53</v>
      </c>
      <c r="AC7" s="38">
        <v>109.43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43.52</v>
      </c>
      <c r="BG7" s="38">
        <v>0</v>
      </c>
      <c r="BH7" s="38">
        <v>3356.95</v>
      </c>
      <c r="BI7" s="38">
        <v>0</v>
      </c>
      <c r="BJ7" s="38">
        <v>0</v>
      </c>
      <c r="BK7" s="38">
        <v>1044.8</v>
      </c>
      <c r="BL7" s="38">
        <v>1081.8</v>
      </c>
      <c r="BM7" s="38">
        <v>974.93</v>
      </c>
      <c r="BN7" s="38">
        <v>855.8</v>
      </c>
      <c r="BO7" s="38">
        <v>789.46</v>
      </c>
      <c r="BP7" s="38">
        <v>747.76</v>
      </c>
      <c r="BQ7" s="38">
        <v>44.78</v>
      </c>
      <c r="BR7" s="38">
        <v>38.72</v>
      </c>
      <c r="BS7" s="38">
        <v>34.42</v>
      </c>
      <c r="BT7" s="38">
        <v>23.36</v>
      </c>
      <c r="BU7" s="38">
        <v>12.76</v>
      </c>
      <c r="BV7" s="38">
        <v>50.82</v>
      </c>
      <c r="BW7" s="38">
        <v>52.19</v>
      </c>
      <c r="BX7" s="38">
        <v>55.32</v>
      </c>
      <c r="BY7" s="38">
        <v>59.8</v>
      </c>
      <c r="BZ7" s="38">
        <v>57.77</v>
      </c>
      <c r="CA7" s="38">
        <v>59.51</v>
      </c>
      <c r="CB7" s="38">
        <v>217.18</v>
      </c>
      <c r="CC7" s="38">
        <v>220.02</v>
      </c>
      <c r="CD7" s="38">
        <v>254.97</v>
      </c>
      <c r="CE7" s="38">
        <v>426.03</v>
      </c>
      <c r="CF7" s="38">
        <v>848.65</v>
      </c>
      <c r="CG7" s="38">
        <v>300.52</v>
      </c>
      <c r="CH7" s="38">
        <v>296.14</v>
      </c>
      <c r="CI7" s="38">
        <v>283.17</v>
      </c>
      <c r="CJ7" s="38">
        <v>263.76</v>
      </c>
      <c r="CK7" s="38">
        <v>274.35000000000002</v>
      </c>
      <c r="CL7" s="38">
        <v>261.45999999999998</v>
      </c>
      <c r="CM7" s="38">
        <v>61.89</v>
      </c>
      <c r="CN7" s="38">
        <v>61.96</v>
      </c>
      <c r="CO7" s="38">
        <v>48.85</v>
      </c>
      <c r="CP7" s="38">
        <v>35.4</v>
      </c>
      <c r="CQ7" s="38">
        <v>33.020000000000003</v>
      </c>
      <c r="CR7" s="38">
        <v>53.24</v>
      </c>
      <c r="CS7" s="38">
        <v>52.31</v>
      </c>
      <c r="CT7" s="38">
        <v>60.65</v>
      </c>
      <c r="CU7" s="38">
        <v>51.75</v>
      </c>
      <c r="CV7" s="38">
        <v>50.68</v>
      </c>
      <c r="CW7" s="38">
        <v>52.23</v>
      </c>
      <c r="CX7" s="38">
        <v>69.16</v>
      </c>
      <c r="CY7" s="38">
        <v>70.73</v>
      </c>
      <c r="CZ7" s="38">
        <v>65.63</v>
      </c>
      <c r="DA7" s="38">
        <v>78.599999999999994</v>
      </c>
      <c r="DB7" s="38">
        <v>70.77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井村　聖臣</cp:lastModifiedBy>
  <cp:lastPrinted>2020-01-10T08:03:49Z</cp:lastPrinted>
  <dcterms:created xsi:type="dcterms:W3CDTF">2019-12-05T05:23:21Z</dcterms:created>
  <dcterms:modified xsi:type="dcterms:W3CDTF">2020-01-10T08:03:49Z</dcterms:modified>
  <cp:category/>
</cp:coreProperties>
</file>