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H31(R01)\R020109公営企業に係る経営比較分析表（平成30 年度決算）の分析等について\04_各課回答\石狩東部\"/>
    </mc:Choice>
  </mc:AlternateContent>
  <workbookProtection workbookAlgorithmName="SHA-512" workbookHashValue="n38IXzCintk8J2CG6+vrieFmDo3nW+jsQvGem0Mcg4g+e2PH23GC71zeVHo+6etUPMtueSXTcVbARAG/XvJ/cA==" workbookSaltValue="arTwdhfvlLSLSAJm7GWhOg==" workbookSpinCount="100000" lockStructure="1"/>
  <bookViews>
    <workbookView xWindow="0" yWindow="0" windowWidth="384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F85" i="4"/>
  <c r="BB10" i="4"/>
  <c r="AT10" i="4"/>
  <c r="AL10" i="4"/>
  <c r="W10" i="4"/>
  <c r="I10"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<sst xmlns="http://schemas.openxmlformats.org/spreadsheetml/2006/main" count="223" uniqueCount="108">
  <si>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</si>
  <si>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</si>
  <si>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</si>
  <si>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</si>
  <si>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</si>
  <si>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</si>
  <si>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</si>
  <si>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</si>
  <si>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</si>
  <si>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</si>
  <si>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</si>
  <si>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</si>
  <si>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</si>
  <si>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</si>
  <si>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</si>
  <si>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</si>
  <si>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</si>
  <si>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</si>
  <si>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</si>
  <si>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</si>
  <si>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</si>
  <si>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</si>
  <si>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</si>
  <si>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</si>
  <si>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</si>
  <si>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</si>
  <si>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</si>
  <si>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</si>
  <si>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</si>
  <si>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</si>
  <si>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</si>
  <si>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</si>
  <si>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</si>
  <si>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</si>
  <si>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</si>
  <si>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</si>
  <si>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</si>
  <si>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</si>
  <si>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</si>
  <si>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</si>
  <si>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</si>
  <si>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</si>
  <si>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</si>
  <si>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</si>
  <si>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</si>
  <si>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</si>
  <si>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</si>
  <si>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</si>
  <si>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</si>
  <si>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</si>
  <si>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</si>
  <si>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</si>
  <si>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</si>
  <si>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</si>
  <si>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</si>
  <si>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</si>
  <si>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</si>
  <si>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</si>
  <si>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</si>
  <si>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</si>
  <si>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</si>
  <si>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</si>
  <si>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</si>
  <si>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</si>
  <si>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</si>
  <si>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</si>
  <si>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</si>
  <si>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</si>
  <si>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</si>
  <si>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</si>
  <si>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</si>
  <si>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</si>
  <si>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</si>
  <si>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</si>
  <si>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</si>
  <si>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</si>
  <si>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</si>
  <si>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</si>
  <si>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</si>
  <si>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</si>
  <si>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</si>
  <si>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</si>
  <si>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</si>
  <si>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</si>
  <si>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</si>
  <si>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</si>
  <si>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</si>
  <si>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</si>
  <si>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</si>
  <si>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</si>
  <si>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</si>
  <si>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</si>
  <si>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</si>
  <si>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石狩東部広域水道企業団</t>
  </si>
  <si>
    <t>法適用</t>
  </si>
  <si>
    <t>水道事業</t>
  </si>
  <si>
    <t>用水供給事業</t>
  </si>
  <si>
    <t>B</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</si>
  <si>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</si>
  <si>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</si>
  <si>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</si>
  <si>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</si>
  <si>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</si>
  <si>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</si>
  <si>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</si>
  <si>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平成30年度は、引き続き経常収支で利益を計上しており、健全な経営を持続できていると言えます。　
　しかし、平成30年4月に料金の減額改定を実施し、それに伴い給水収益が減少する一方、今後も漁川系老朽管の更新、千歳川系企業債の償還といった多額の資金支出が見込まれています。
　そのため、これらの支出に必要な資金を確保できるよう、民間委託の推進等効率的な事業運営を行い、可能な限り各種経費の削減に努めます。
　老朽化した管路や施設の更新については、適切なアセットマネジメントの取組みのもと、優先度を見極め、計画的に実施します。</t>
    <rPh sb="222" eb="224">
      <t>テキセツ</t>
    </rPh>
    <rPh sb="236" eb="237">
      <t>ト</t>
    </rPh>
    <rPh sb="237" eb="238">
      <t>ク</t>
    </rPh>
    <rPh sb="255" eb="257">
      <t>ジッシ</t>
    </rPh>
    <phoneticPr fontId="4"/>
  </si>
  <si>
    <t>　「①有形固定資産減価償却率」は、千歳川系施設が供用開始後数年しか経過していないことから、全国平均を大きく下回っております。なお、漁川系施設は全国的な傾向と同様に老朽化が進んでいることから、計画的に更新を進めていきます。
　「②管路経年化率」は、創設事業により完成した漁川系施設の供用開始時期から、法定耐用年数40年を経過していないため、これまで0％でした。令和2年度からの計上となります。
　「③管路更新率」は、漁川系の管路更新による計上です。国庫補助事業として平成23年度から令和6年度までの計画期間で管路更新を行っております。平成30年度も更新工事を実施しましたが、旧ルートを迂回して布設していることから、実際に通水するのは当該迂回ルートが完成する令和5年度となる予定のため、平成30年度の管路更新率は未計上としております。なお、平成30年度末時点での漁川系管路の耐震化率は31.4％となっております。</t>
    <rPh sb="29" eb="31">
      <t>スウネン</t>
    </rPh>
    <rPh sb="33" eb="35">
      <t>ケイカ</t>
    </rPh>
    <rPh sb="71" eb="74">
      <t>ゼンコクテキ</t>
    </rPh>
    <rPh sb="75" eb="77">
      <t>ケイコウ</t>
    </rPh>
    <rPh sb="130" eb="132">
      <t>カンセイ</t>
    </rPh>
    <rPh sb="134" eb="135">
      <t>リョウ</t>
    </rPh>
    <rPh sb="135" eb="136">
      <t>カワ</t>
    </rPh>
    <rPh sb="136" eb="137">
      <t>ケイ</t>
    </rPh>
    <rPh sb="137" eb="139">
      <t>シセツ</t>
    </rPh>
    <rPh sb="179" eb="181">
      <t>レイワ</t>
    </rPh>
    <rPh sb="223" eb="225">
      <t>コッコ</t>
    </rPh>
    <rPh sb="225" eb="227">
      <t>ホジョ</t>
    </rPh>
    <rPh sb="227" eb="229">
      <t>ジギョウ</t>
    </rPh>
    <rPh sb="232" eb="234">
      <t>ヘイセイ</t>
    </rPh>
    <rPh sb="236" eb="238">
      <t>ネンド</t>
    </rPh>
    <rPh sb="240" eb="242">
      <t>レイワ</t>
    </rPh>
    <rPh sb="243" eb="245">
      <t>ネンド</t>
    </rPh>
    <rPh sb="248" eb="250">
      <t>ケイカク</t>
    </rPh>
    <rPh sb="250" eb="252">
      <t>キカン</t>
    </rPh>
    <rPh sb="253" eb="255">
      <t>カンロ</t>
    </rPh>
    <rPh sb="255" eb="257">
      <t>コウシン</t>
    </rPh>
    <rPh sb="258" eb="259">
      <t>オコナ</t>
    </rPh>
    <rPh sb="266" eb="268">
      <t>ヘイセイ</t>
    </rPh>
    <rPh sb="270" eb="272">
      <t>ネンド</t>
    </rPh>
    <rPh sb="273" eb="275">
      <t>コウシン</t>
    </rPh>
    <rPh sb="275" eb="277">
      <t>コウジ</t>
    </rPh>
    <rPh sb="278" eb="280">
      <t>ジッシ</t>
    </rPh>
    <rPh sb="286" eb="287">
      <t>キュウ</t>
    </rPh>
    <rPh sb="291" eb="293">
      <t>ウカイ</t>
    </rPh>
    <rPh sb="295" eb="297">
      <t>フセツ</t>
    </rPh>
    <rPh sb="306" eb="308">
      <t>ジッサイ</t>
    </rPh>
    <rPh sb="309" eb="311">
      <t>ツウスイ</t>
    </rPh>
    <rPh sb="315" eb="317">
      <t>トウガイ</t>
    </rPh>
    <rPh sb="317" eb="319">
      <t>ウカイ</t>
    </rPh>
    <rPh sb="323" eb="325">
      <t>カンセイ</t>
    </rPh>
    <rPh sb="327" eb="329">
      <t>レイワ</t>
    </rPh>
    <rPh sb="330" eb="332">
      <t>ネンド</t>
    </rPh>
    <rPh sb="335" eb="337">
      <t>ヨテイ</t>
    </rPh>
    <rPh sb="341" eb="343">
      <t>ヘイセイ</t>
    </rPh>
    <rPh sb="345" eb="347">
      <t>ネンド</t>
    </rPh>
    <rPh sb="348" eb="350">
      <t>カンロ</t>
    </rPh>
    <rPh sb="350" eb="352">
      <t>コウシン</t>
    </rPh>
    <rPh sb="352" eb="353">
      <t>リツ</t>
    </rPh>
    <rPh sb="354" eb="355">
      <t>ミ</t>
    </rPh>
    <rPh sb="355" eb="357">
      <t>ケイジョウ</t>
    </rPh>
    <rPh sb="368" eb="370">
      <t>ヘイセイ</t>
    </rPh>
    <phoneticPr fontId="4"/>
  </si>
  <si>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これに伴い、平成27年度以降の各指標について、26年度までと比べて大きく変動しています。
　「①経常収支比率」は、給水収益の減により、29年度より低下していますが、30年度も100％を上回っており、経常利益を確保できています。
　「②累積欠損金比率」が27年度で算出されたのは、減損損失の計上によるものです。ただし、無償減資による欠損金の補填を行ったことから、現在、累積欠損金はありません。
　「③流動比率」は、拡張事業で借入れした企業債の各年度償還額が多大なため、30年度も全国平均を下回っているものの、100％を上回っており、短期的な債務に対する支払いに問題はありません。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30年度は29年度より給水収益が減ったことから、29年度より数値が増加しています。
　「⑤料金回収率」が29年度より低下しているのは、給水収益が減っているためです。
　「⑥給水原価」が全国平均を大きく上回っているのは、千歳川系施設関連で、供用開始後数年しか経過していないことから、多額の減価償却費及び支払利息を計上しているためです。
　「⑦施設利用率」が、27年度以降ほぼ一定となっているのは、一日平均配水量がほぼ同量のためです。
　「⑧有収率」は、送水の残留塩素を確保するための排水作業等を行うことがあるため、年度毎に多少の増減があり、30年度も全国平均を下回っていますが、99％台を維持しております。</t>
    <rPh sb="158" eb="160">
      <t>キュウスイ</t>
    </rPh>
    <rPh sb="160" eb="162">
      <t>シュウエキ</t>
    </rPh>
    <rPh sb="163" eb="164">
      <t>ゲン</t>
    </rPh>
    <rPh sb="200" eb="202">
      <t>ケイジョウ</t>
    </rPh>
    <rPh sb="202" eb="204">
      <t>リエキ</t>
    </rPh>
    <rPh sb="205" eb="207">
      <t>カクホ</t>
    </rPh>
    <rPh sb="259" eb="261">
      <t>ムショウ</t>
    </rPh>
    <rPh sb="455" eb="457">
      <t>ネンド</t>
    </rPh>
    <rPh sb="459" eb="461">
      <t>キュウスイ</t>
    </rPh>
    <rPh sb="461" eb="463">
      <t>シュウエキ</t>
    </rPh>
    <rPh sb="464" eb="465">
      <t>ヘ</t>
    </rPh>
    <rPh sb="481" eb="483">
      <t>ゾウカ</t>
    </rPh>
    <rPh sb="493" eb="495">
      <t>リョウキン</t>
    </rPh>
    <rPh sb="495" eb="497">
      <t>カイシュウ</t>
    </rPh>
    <rPh sb="497" eb="498">
      <t>リツ</t>
    </rPh>
    <rPh sb="502" eb="504">
      <t>ネンド</t>
    </rPh>
    <rPh sb="506" eb="508">
      <t>テイカ</t>
    </rPh>
    <rPh sb="515" eb="517">
      <t>キュウスイ</t>
    </rPh>
    <rPh sb="517" eb="519">
      <t>シュウエキ</t>
    </rPh>
    <rPh sb="520" eb="521">
      <t>ヘ</t>
    </rPh>
    <rPh sb="567" eb="569">
      <t>キョウヨウ</t>
    </rPh>
    <rPh sb="569" eb="572">
      <t>カイシゴ</t>
    </rPh>
    <rPh sb="572" eb="574">
      <t>スウネン</t>
    </rPh>
    <rPh sb="576" eb="578">
      <t>ケイカ</t>
    </rPh>
    <rPh sb="630" eb="632">
      <t>イコウ</t>
    </rPh>
    <rPh sb="634" eb="636">
      <t>イッテイ</t>
    </rPh>
    <rPh sb="645" eb="647">
      <t>イチニチ</t>
    </rPh>
    <rPh sb="647" eb="649">
      <t>ヘイキン</t>
    </rPh>
    <rPh sb="649" eb="651">
      <t>ハイスイ</t>
    </rPh>
    <rPh sb="651" eb="652">
      <t>リョウ</t>
    </rPh>
    <rPh sb="656" eb="657">
      <t>リョウ</t>
    </rPh>
    <rPh sb="673" eb="675">
      <t>ソウスイ</t>
    </rPh>
    <rPh sb="676" eb="678">
      <t>ザンリュウ</t>
    </rPh>
    <rPh sb="678" eb="680">
      <t>エンソ</t>
    </rPh>
    <rPh sb="681" eb="683">
      <t>カクホ</t>
    </rPh>
    <rPh sb="688" eb="690">
      <t>ハイスイ</t>
    </rPh>
    <rPh sb="690" eb="692">
      <t>サギョウ</t>
    </rPh>
    <rPh sb="692" eb="693">
      <t>トウ</t>
    </rPh>
    <rPh sb="694" eb="695">
      <t>オコナ</t>
    </rPh>
    <rPh sb="704" eb="706">
      <t>ネンド</t>
    </rPh>
    <rPh sb="706" eb="707">
      <t>ゴト</t>
    </rPh>
    <rPh sb="708" eb="710">
      <t>タショウ</t>
    </rPh>
    <rPh sb="711" eb="713">
      <t>ゾウゲン</t>
    </rPh>
    <rPh sb="719" eb="72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</si>
</sst>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1.1399999999999999</c:v>
                </c:pt>
                <c:pt idx="2">
                  <c:v>1.35</c:v>
                </c:pt>
                <c:pt idx="3" formatCode="#,##0.00;&quot;△&quot;#,##0.00">
                  <c:v>0</c:v>
                </c:pt>
                <c:pt idx="4" formatCode="#,##0.00;&quot;△&quot;#,##0.00">
                  <c:v>0</c:v>
                </c:pt>
              </c:numCache>
            </c:numRef>
          </c:val>
          <c:extLst>
            <c:ext xmlns:c16="http://schemas.microsoft.com/office/drawing/2014/chart" uri="{C3380CC4-5D6E-409C-BE32-E72D297353CC}">
              <c16:uniqueId val="{00000000-2AF7-4BE9-B7C6-DB545D3A16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2AF7-4BE9-B7C6-DB545D3A16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76.75</c:v>
                </c:pt>
                <c:pt idx="1">
                  <c:v>64.11</c:v>
                </c:pt>
                <c:pt idx="2">
                  <c:v>64.97</c:v>
                </c:pt>
                <c:pt idx="3">
                  <c:v>64.98</c:v>
                </c:pt>
                <c:pt idx="4">
                  <c:v>64.77</c:v>
                </c:pt>
              </c:numCache>
            </c:numRef>
          </c:val>
          <c:extLst>
            <c:ext xmlns:c16="http://schemas.microsoft.com/office/drawing/2014/chart" uri="{C3380CC4-5D6E-409C-BE32-E72D297353CC}">
              <c16:uniqueId val="{00000000-4181-4D31-BCBD-AE8ED2535B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4181-4D31-BCBD-AE8ED2535B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99.86</c:v>
                </c:pt>
                <c:pt idx="1">
                  <c:v>99.53</c:v>
                </c:pt>
                <c:pt idx="2">
                  <c:v>99.63</c:v>
                </c:pt>
                <c:pt idx="3">
                  <c:v>99.42</c:v>
                </c:pt>
                <c:pt idx="4">
                  <c:v>99.71</c:v>
                </c:pt>
              </c:numCache>
            </c:numRef>
          </c:val>
          <c:extLst>
            <c:ext xmlns:c16="http://schemas.microsoft.com/office/drawing/2014/chart" uri="{C3380CC4-5D6E-409C-BE32-E72D297353CC}">
              <c16:uniqueId val="{00000000-B7B5-4450-B878-E90014354D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B7B5-4450-B878-E90014354D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112.33</c:v>
                </c:pt>
                <c:pt idx="1">
                  <c:v>126.14</c:v>
                </c:pt>
                <c:pt idx="2">
                  <c:v>116.41</c:v>
                </c:pt>
                <c:pt idx="3">
                  <c:v>108.88</c:v>
                </c:pt>
                <c:pt idx="4">
                  <c:v>104.38</c:v>
                </c:pt>
              </c:numCache>
            </c:numRef>
          </c:val>
          <c:extLst>
            <c:ext xmlns:c16="http://schemas.microsoft.com/office/drawing/2014/chart" uri="{C3380CC4-5D6E-409C-BE32-E72D297353CC}">
              <c16:uniqueId val="{00000000-016A-4DF7-8718-60812BE540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016A-4DF7-8718-60812BE540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53.7</c:v>
                </c:pt>
                <c:pt idx="1">
                  <c:v>19.260000000000002</c:v>
                </c:pt>
                <c:pt idx="2">
                  <c:v>19.510000000000002</c:v>
                </c:pt>
                <c:pt idx="3">
                  <c:v>21.25</c:v>
                </c:pt>
                <c:pt idx="4">
                  <c:v>23.86</c:v>
                </c:pt>
              </c:numCache>
            </c:numRef>
          </c:val>
          <c:extLst>
            <c:ext xmlns:c16="http://schemas.microsoft.com/office/drawing/2014/chart" uri="{C3380CC4-5D6E-409C-BE32-E72D297353CC}">
              <c16:uniqueId val="{00000000-3611-4904-A5BA-15C519ACD5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3611-4904-A5BA-15C519ACD5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4-43BE-9980-A71664AC57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5754-43BE-9980-A71664AC57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75.069999999999993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02-46D2-B29B-F50574A3B1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2502-46D2-B29B-F50574A3B1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169.83</c:v>
                </c:pt>
                <c:pt idx="1">
                  <c:v>134.26</c:v>
                </c:pt>
                <c:pt idx="2">
                  <c:v>118.11</c:v>
                </c:pt>
                <c:pt idx="3">
                  <c:v>149.25</c:v>
                </c:pt>
                <c:pt idx="4">
                  <c:v>136.52000000000001</c:v>
                </c:pt>
              </c:numCache>
            </c:numRef>
          </c:val>
          <c:extLst>
            <c:ext xmlns:c16="http://schemas.microsoft.com/office/drawing/2014/chart" uri="{C3380CC4-5D6E-409C-BE32-E72D297353CC}">
              <c16:uniqueId val="{00000000-6B31-4922-88C5-E3AFEEF4FE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6B31-4922-88C5-E3AFEEF4FE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1818.56</c:v>
                </c:pt>
                <c:pt idx="1">
                  <c:v>770.95</c:v>
                </c:pt>
                <c:pt idx="2">
                  <c:v>746.18</c:v>
                </c:pt>
                <c:pt idx="3">
                  <c:v>732.53</c:v>
                </c:pt>
                <c:pt idx="4">
                  <c:v>768.36</c:v>
                </c:pt>
              </c:numCache>
            </c:numRef>
          </c:val>
          <c:extLst>
            <c:ext xmlns:c16="http://schemas.microsoft.com/office/drawing/2014/chart" uri="{C3380CC4-5D6E-409C-BE32-E72D297353CC}">
              <c16:uniqueId val="{00000000-DFDA-4DB0-94E3-019103EBA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DFDA-4DB0-94E3-019103EBA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111.16</c:v>
                </c:pt>
                <c:pt idx="1">
                  <c:v>116.77</c:v>
                </c:pt>
                <c:pt idx="2">
                  <c:v>107.18</c:v>
                </c:pt>
                <c:pt idx="3">
                  <c:v>99.77</c:v>
                </c:pt>
                <c:pt idx="4">
                  <c:v>94.65</c:v>
                </c:pt>
              </c:numCache>
            </c:numRef>
          </c:val>
          <c:extLst>
            <c:ext xmlns:c16="http://schemas.microsoft.com/office/drawing/2014/chart" uri="{C3380CC4-5D6E-409C-BE32-E72D297353CC}">
              <c16:uniqueId val="{00000000-0C97-4AB3-A94C-FC7DD7C4F8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0C97-4AB3-A94C-FC7DD7C4F8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51.31</c:v>
                </c:pt>
                <c:pt idx="1">
                  <c:v>98.35</c:v>
                </c:pt>
                <c:pt idx="2">
                  <c:v>105.9</c:v>
                </c:pt>
                <c:pt idx="3">
                  <c:v>113.49</c:v>
                </c:pt>
                <c:pt idx="4">
                  <c:v>110.95</c:v>
                </c:pt>
              </c:numCache>
            </c:numRef>
          </c:val>
          <c:extLst>
            <c:ext xmlns:c16="http://schemas.microsoft.com/office/drawing/2014/chart" uri="{C3380CC4-5D6E-409C-BE32-E72D297353CC}">
              <c16:uniqueId val="{00000000-A91D-4081-A37E-9BD0DF438C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A91D-4081-A37E-9BD0DF438C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北海道　石狩東部広域水道企業団</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用水供給事業</v>
      </c>
      <c r="Q8" s="88"/>
      <c r="R8" s="88"/>
      <c r="S8" s="88"/>
      <c r="T8" s="88"/>
      <c r="U8" s="88"/>
      <c r="V8" s="88"/>
      <c r="W8" s="88" t="str">
        <f>データ!$L$6</f>
        <v>B</v>
      </c>
      <c r="X8" s="88"/>
      <c r="Y8" s="88"/>
      <c r="Z8" s="88"/>
      <c r="AA8" s="88"/>
      <c r="AB8" s="88"/>
      <c r="AC8" s="88"/>
      <c r="AD8" s="88" t="str">
        <f>データ!$M$6</f>
        <v>自治体職員 その他</v>
      </c>
      <c r="AE8" s="88"/>
      <c r="AF8" s="88"/>
      <c r="AG8" s="88"/>
      <c r="AH8" s="88"/>
      <c r="AI8" s="88"/>
      <c r="AJ8" s="88"/>
      <c r="AK8" s="4"/>
      <c r="AL8" s="76" t="str">
        <f>データ!$R$6</f>
        <v>-</v>
      </c>
      <c r="AM8" s="76"/>
      <c r="AN8" s="76"/>
      <c r="AO8" s="76"/>
      <c r="AP8" s="76"/>
      <c r="AQ8" s="76"/>
      <c r="AR8" s="76"/>
      <c r="AS8" s="76"/>
      <c r="AT8" s="72" t="str">
        <f>データ!$S$6</f>
        <v>-</v>
      </c>
      <c r="AU8" s="73"/>
      <c r="AV8" s="73"/>
      <c r="AW8" s="73"/>
      <c r="AX8" s="73"/>
      <c r="AY8" s="73"/>
      <c r="AZ8" s="73"/>
      <c r="BA8" s="73"/>
      <c r="BB8" s="75" t="str">
        <f>データ!$T$6</f>
        <v>-</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50.31</v>
      </c>
      <c r="J10" s="73"/>
      <c r="K10" s="73"/>
      <c r="L10" s="73"/>
      <c r="M10" s="73"/>
      <c r="N10" s="73"/>
      <c r="O10" s="74"/>
      <c r="P10" s="75">
        <f>データ!$P$6</f>
        <v>99.43</v>
      </c>
      <c r="Q10" s="75"/>
      <c r="R10" s="75"/>
      <c r="S10" s="75"/>
      <c r="T10" s="75"/>
      <c r="U10" s="75"/>
      <c r="V10" s="75"/>
      <c r="W10" s="76">
        <f>データ!$Q$6</f>
        <v>0</v>
      </c>
      <c r="X10" s="76"/>
      <c r="Y10" s="76"/>
      <c r="Z10" s="76"/>
      <c r="AA10" s="76"/>
      <c r="AB10" s="76"/>
      <c r="AC10" s="76"/>
      <c r="AD10" s="2"/>
      <c r="AE10" s="2"/>
      <c r="AF10" s="2"/>
      <c r="AG10" s="2"/>
      <c r="AH10" s="4"/>
      <c r="AI10" s="4"/>
      <c r="AJ10" s="4"/>
      <c r="AK10" s="4"/>
      <c r="AL10" s="76">
        <f>データ!$U$6</f>
        <v>364863</v>
      </c>
      <c r="AM10" s="76"/>
      <c r="AN10" s="76"/>
      <c r="AO10" s="76"/>
      <c r="AP10" s="76"/>
      <c r="AQ10" s="76"/>
      <c r="AR10" s="76"/>
      <c r="AS10" s="76"/>
      <c r="AT10" s="72">
        <f>データ!$V$6</f>
        <v>915.7</v>
      </c>
      <c r="AU10" s="73"/>
      <c r="AV10" s="73"/>
      <c r="AW10" s="73"/>
      <c r="AX10" s="73"/>
      <c r="AY10" s="73"/>
      <c r="AZ10" s="73"/>
      <c r="BA10" s="73"/>
      <c r="BB10" s="75">
        <f>データ!$W$6</f>
        <v>398.45</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9cXFtVoY/IqNlHLhDWxDf3hS4TMgxPnzphNiNpo63HilqaV5gbVcA7VBUfshqxfXIrDhFZu/ZX1hjNmupToKJA==" saltValue="EQZHEW9E/UFd5Rz/0gkr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19615</v>
      </c>
      <c r="D6" s="34">
        <f t="shared" si="3"/>
        <v>46</v>
      </c>
      <c r="E6" s="34">
        <f t="shared" si="3"/>
        <v>1</v>
      </c>
      <c r="F6" s="34">
        <f t="shared" si="3"/>
        <v>0</v>
      </c>
      <c r="G6" s="34">
        <f t="shared" si="3"/>
        <v>2</v>
      </c>
      <c r="H6" s="34" t="str">
        <f t="shared" si="3"/>
        <v>北海道　石狩東部広域水道企業団</v>
      </c>
      <c r="I6" s="34" t="str">
        <f t="shared" si="3"/>
        <v>法適用</v>
      </c>
      <c r="J6" s="34" t="str">
        <f t="shared" si="3"/>
        <v>水道事業</v>
      </c>
      <c r="K6" s="34" t="str">
        <f t="shared" si="3"/>
        <v>用水供給事業</v>
      </c>
      <c r="L6" s="34" t="str">
        <f t="shared" si="3"/>
        <v>B</v>
      </c>
      <c r="M6" s="34" t="str">
        <f t="shared" si="3"/>
        <v>自治体職員 その他</v>
      </c>
      <c r="N6" s="35" t="str">
        <f t="shared" si="3"/>
        <v>-</v>
      </c>
      <c r="O6" s="35">
        <f t="shared" si="3"/>
        <v>50.31</v>
      </c>
      <c r="P6" s="35">
        <f t="shared" si="3"/>
        <v>99.43</v>
      </c>
      <c r="Q6" s="35">
        <f t="shared" si="3"/>
        <v>0</v>
      </c>
      <c r="R6" s="35" t="str">
        <f t="shared" si="3"/>
        <v>-</v>
      </c>
      <c r="S6" s="35" t="str">
        <f t="shared" si="3"/>
        <v>-</v>
      </c>
      <c r="T6" s="35" t="str">
        <f t="shared" si="3"/>
        <v>-</v>
      </c>
      <c r="U6" s="35">
        <f t="shared" si="3"/>
        <v>364863</v>
      </c>
      <c r="V6" s="35">
        <f t="shared" si="3"/>
        <v>915.7</v>
      </c>
      <c r="W6" s="35">
        <f t="shared" si="3"/>
        <v>398.45</v>
      </c>
      <c r="X6" s="36">
        <f>IF(X7="",NA(),X7)</f>
        <v>112.33</v>
      </c>
      <c r="Y6" s="36">
        <f t="shared" ref="Y6:AG6" si="4">IF(Y7="",NA(),Y7)</f>
        <v>126.14</v>
      </c>
      <c r="Z6" s="36">
        <f t="shared" si="4"/>
        <v>116.41</v>
      </c>
      <c r="AA6" s="36">
        <f t="shared" si="4"/>
        <v>108.88</v>
      </c>
      <c r="AB6" s="36">
        <f t="shared" si="4"/>
        <v>104.38</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6">
        <f t="shared" ref="AJ6:AR6" si="5">IF(AJ7="",NA(),AJ7)</f>
        <v>75.069999999999993</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169.83</v>
      </c>
      <c r="AU6" s="36">
        <f t="shared" ref="AU6:BC6" si="6">IF(AU7="",NA(),AU7)</f>
        <v>134.26</v>
      </c>
      <c r="AV6" s="36">
        <f t="shared" si="6"/>
        <v>118.11</v>
      </c>
      <c r="AW6" s="36">
        <f t="shared" si="6"/>
        <v>149.25</v>
      </c>
      <c r="AX6" s="36">
        <f t="shared" si="6"/>
        <v>136.52000000000001</v>
      </c>
      <c r="AY6" s="36">
        <f t="shared" si="6"/>
        <v>200.22</v>
      </c>
      <c r="AZ6" s="36">
        <f t="shared" si="6"/>
        <v>212.95</v>
      </c>
      <c r="BA6" s="36">
        <f t="shared" si="6"/>
        <v>224.41</v>
      </c>
      <c r="BB6" s="36">
        <f t="shared" si="6"/>
        <v>243.44</v>
      </c>
      <c r="BC6" s="36">
        <f t="shared" si="6"/>
        <v>258.49</v>
      </c>
      <c r="BD6" s="35" t="str">
        <f>IF(BD7="","",IF(BD7="-","【-】","【"&amp;SUBSTITUTE(TEXT(BD7,"#,##0.00"),"-","△")&amp;"】"))</f>
        <v>【258.49】</v>
      </c>
      <c r="BE6" s="36">
        <f>IF(BE7="",NA(),BE7)</f>
        <v>1818.56</v>
      </c>
      <c r="BF6" s="36">
        <f t="shared" ref="BF6:BN6" si="7">IF(BF7="",NA(),BF7)</f>
        <v>770.95</v>
      </c>
      <c r="BG6" s="36">
        <f t="shared" si="7"/>
        <v>746.18</v>
      </c>
      <c r="BH6" s="36">
        <f t="shared" si="7"/>
        <v>732.53</v>
      </c>
      <c r="BI6" s="36">
        <f t="shared" si="7"/>
        <v>768.36</v>
      </c>
      <c r="BJ6" s="36">
        <f t="shared" si="7"/>
        <v>351.06</v>
      </c>
      <c r="BK6" s="36">
        <f t="shared" si="7"/>
        <v>333.48</v>
      </c>
      <c r="BL6" s="36">
        <f t="shared" si="7"/>
        <v>320.31</v>
      </c>
      <c r="BM6" s="36">
        <f t="shared" si="7"/>
        <v>303.26</v>
      </c>
      <c r="BN6" s="36">
        <f t="shared" si="7"/>
        <v>290.31</v>
      </c>
      <c r="BO6" s="35" t="str">
        <f>IF(BO7="","",IF(BO7="-","【-】","【"&amp;SUBSTITUTE(TEXT(BO7,"#,##0.00"),"-","△")&amp;"】"))</f>
        <v>【290.31】</v>
      </c>
      <c r="BP6" s="36">
        <f>IF(BP7="",NA(),BP7)</f>
        <v>111.16</v>
      </c>
      <c r="BQ6" s="36">
        <f t="shared" ref="BQ6:BY6" si="8">IF(BQ7="",NA(),BQ7)</f>
        <v>116.77</v>
      </c>
      <c r="BR6" s="36">
        <f t="shared" si="8"/>
        <v>107.18</v>
      </c>
      <c r="BS6" s="36">
        <f t="shared" si="8"/>
        <v>99.77</v>
      </c>
      <c r="BT6" s="36">
        <f t="shared" si="8"/>
        <v>94.65</v>
      </c>
      <c r="BU6" s="36">
        <f t="shared" si="8"/>
        <v>112.92</v>
      </c>
      <c r="BV6" s="36">
        <f t="shared" si="8"/>
        <v>112.81</v>
      </c>
      <c r="BW6" s="36">
        <f t="shared" si="8"/>
        <v>113.88</v>
      </c>
      <c r="BX6" s="36">
        <f t="shared" si="8"/>
        <v>114.14</v>
      </c>
      <c r="BY6" s="36">
        <f t="shared" si="8"/>
        <v>112.83</v>
      </c>
      <c r="BZ6" s="35" t="str">
        <f>IF(BZ7="","",IF(BZ7="-","【-】","【"&amp;SUBSTITUTE(TEXT(BZ7,"#,##0.00"),"-","△")&amp;"】"))</f>
        <v>【112.83】</v>
      </c>
      <c r="CA6" s="36">
        <f>IF(CA7="",NA(),CA7)</f>
        <v>51.31</v>
      </c>
      <c r="CB6" s="36">
        <f t="shared" ref="CB6:CJ6" si="9">IF(CB7="",NA(),CB7)</f>
        <v>98.35</v>
      </c>
      <c r="CC6" s="36">
        <f t="shared" si="9"/>
        <v>105.9</v>
      </c>
      <c r="CD6" s="36">
        <f t="shared" si="9"/>
        <v>113.49</v>
      </c>
      <c r="CE6" s="36">
        <f t="shared" si="9"/>
        <v>110.95</v>
      </c>
      <c r="CF6" s="36">
        <f t="shared" si="9"/>
        <v>75.3</v>
      </c>
      <c r="CG6" s="36">
        <f t="shared" si="9"/>
        <v>75.3</v>
      </c>
      <c r="CH6" s="36">
        <f t="shared" si="9"/>
        <v>74.02</v>
      </c>
      <c r="CI6" s="36">
        <f t="shared" si="9"/>
        <v>73.03</v>
      </c>
      <c r="CJ6" s="36">
        <f t="shared" si="9"/>
        <v>73.86</v>
      </c>
      <c r="CK6" s="35" t="str">
        <f>IF(CK7="","",IF(CK7="-","【-】","【"&amp;SUBSTITUTE(TEXT(CK7,"#,##0.00"),"-","△")&amp;"】"))</f>
        <v>【73.86】</v>
      </c>
      <c r="CL6" s="36">
        <f>IF(CL7="",NA(),CL7)</f>
        <v>76.75</v>
      </c>
      <c r="CM6" s="36">
        <f t="shared" ref="CM6:CU6" si="10">IF(CM7="",NA(),CM7)</f>
        <v>64.11</v>
      </c>
      <c r="CN6" s="36">
        <f t="shared" si="10"/>
        <v>64.97</v>
      </c>
      <c r="CO6" s="36">
        <f t="shared" si="10"/>
        <v>64.98</v>
      </c>
      <c r="CP6" s="36">
        <f t="shared" si="10"/>
        <v>64.77</v>
      </c>
      <c r="CQ6" s="36">
        <f t="shared" si="10"/>
        <v>62.69</v>
      </c>
      <c r="CR6" s="36">
        <f t="shared" si="10"/>
        <v>61.82</v>
      </c>
      <c r="CS6" s="36">
        <f t="shared" si="10"/>
        <v>61.66</v>
      </c>
      <c r="CT6" s="36">
        <f t="shared" si="10"/>
        <v>62.19</v>
      </c>
      <c r="CU6" s="36">
        <f t="shared" si="10"/>
        <v>61.77</v>
      </c>
      <c r="CV6" s="35" t="str">
        <f>IF(CV7="","",IF(CV7="-","【-】","【"&amp;SUBSTITUTE(TEXT(CV7,"#,##0.00"),"-","△")&amp;"】"))</f>
        <v>【61.77】</v>
      </c>
      <c r="CW6" s="36">
        <f>IF(CW7="",NA(),CW7)</f>
        <v>99.86</v>
      </c>
      <c r="CX6" s="36">
        <f t="shared" ref="CX6:DF6" si="11">IF(CX7="",NA(),CX7)</f>
        <v>99.53</v>
      </c>
      <c r="CY6" s="36">
        <f t="shared" si="11"/>
        <v>99.63</v>
      </c>
      <c r="CZ6" s="36">
        <f t="shared" si="11"/>
        <v>99.42</v>
      </c>
      <c r="DA6" s="36">
        <f t="shared" si="11"/>
        <v>99.71</v>
      </c>
      <c r="DB6" s="36">
        <f t="shared" si="11"/>
        <v>100.12</v>
      </c>
      <c r="DC6" s="36">
        <f t="shared" si="11"/>
        <v>100.03</v>
      </c>
      <c r="DD6" s="36">
        <f t="shared" si="11"/>
        <v>100.05</v>
      </c>
      <c r="DE6" s="36">
        <f t="shared" si="11"/>
        <v>100.05</v>
      </c>
      <c r="DF6" s="36">
        <f t="shared" si="11"/>
        <v>100.08</v>
      </c>
      <c r="DG6" s="35" t="str">
        <f>IF(DG7="","",IF(DG7="-","【-】","【"&amp;SUBSTITUTE(TEXT(DG7,"#,##0.00"),"-","△")&amp;"】"))</f>
        <v>【100.08】</v>
      </c>
      <c r="DH6" s="36">
        <f>IF(DH7="",NA(),DH7)</f>
        <v>53.7</v>
      </c>
      <c r="DI6" s="36">
        <f t="shared" ref="DI6:DQ6" si="12">IF(DI7="",NA(),DI7)</f>
        <v>19.260000000000002</v>
      </c>
      <c r="DJ6" s="36">
        <f t="shared" si="12"/>
        <v>19.510000000000002</v>
      </c>
      <c r="DK6" s="36">
        <f t="shared" si="12"/>
        <v>21.25</v>
      </c>
      <c r="DL6" s="36">
        <f t="shared" si="12"/>
        <v>23.86</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6">
        <f t="shared" ref="EE6:EM6" si="14">IF(EE7="",NA(),EE7)</f>
        <v>1.1399999999999999</v>
      </c>
      <c r="EF6" s="36">
        <f t="shared" si="14"/>
        <v>1.35</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19615</v>
      </c>
      <c r="D7" s="38">
        <v>46</v>
      </c>
      <c r="E7" s="38">
        <v>1</v>
      </c>
      <c r="F7" s="38">
        <v>0</v>
      </c>
      <c r="G7" s="38">
        <v>2</v>
      </c>
      <c r="H7" s="38" t="s">
        <v>93</v>
      </c>
      <c r="I7" s="38" t="s">
        <v>94</v>
      </c>
      <c r="J7" s="38" t="s">
        <v>95</v>
      </c>
      <c r="K7" s="38" t="s">
        <v>96</v>
      </c>
      <c r="L7" s="38" t="s">
        <v>97</v>
      </c>
      <c r="M7" s="38" t="s">
        <v>98</v>
      </c>
      <c r="N7" s="39" t="s">
        <v>99</v>
      </c>
      <c r="O7" s="39">
        <v>50.31</v>
      </c>
      <c r="P7" s="39">
        <v>99.43</v>
      </c>
      <c r="Q7" s="39">
        <v>0</v>
      </c>
      <c r="R7" s="39" t="s">
        <v>99</v>
      </c>
      <c r="S7" s="39" t="s">
        <v>99</v>
      </c>
      <c r="T7" s="39" t="s">
        <v>99</v>
      </c>
      <c r="U7" s="39">
        <v>364863</v>
      </c>
      <c r="V7" s="39">
        <v>915.7</v>
      </c>
      <c r="W7" s="39">
        <v>398.45</v>
      </c>
      <c r="X7" s="39">
        <v>112.33</v>
      </c>
      <c r="Y7" s="39">
        <v>126.14</v>
      </c>
      <c r="Z7" s="39">
        <v>116.41</v>
      </c>
      <c r="AA7" s="39">
        <v>108.88</v>
      </c>
      <c r="AB7" s="39">
        <v>104.38</v>
      </c>
      <c r="AC7" s="39">
        <v>113.47</v>
      </c>
      <c r="AD7" s="39">
        <v>113.33</v>
      </c>
      <c r="AE7" s="39">
        <v>114.05</v>
      </c>
      <c r="AF7" s="39">
        <v>114.26</v>
      </c>
      <c r="AG7" s="39">
        <v>112.98</v>
      </c>
      <c r="AH7" s="39">
        <v>112.98</v>
      </c>
      <c r="AI7" s="39">
        <v>0</v>
      </c>
      <c r="AJ7" s="39">
        <v>75.069999999999993</v>
      </c>
      <c r="AK7" s="39">
        <v>0</v>
      </c>
      <c r="AL7" s="39">
        <v>0</v>
      </c>
      <c r="AM7" s="39">
        <v>0</v>
      </c>
      <c r="AN7" s="39">
        <v>16.89</v>
      </c>
      <c r="AO7" s="39">
        <v>17.39</v>
      </c>
      <c r="AP7" s="39">
        <v>12.65</v>
      </c>
      <c r="AQ7" s="39">
        <v>10.58</v>
      </c>
      <c r="AR7" s="39">
        <v>10.49</v>
      </c>
      <c r="AS7" s="39">
        <v>10.49</v>
      </c>
      <c r="AT7" s="39">
        <v>169.83</v>
      </c>
      <c r="AU7" s="39">
        <v>134.26</v>
      </c>
      <c r="AV7" s="39">
        <v>118.11</v>
      </c>
      <c r="AW7" s="39">
        <v>149.25</v>
      </c>
      <c r="AX7" s="39">
        <v>136.52000000000001</v>
      </c>
      <c r="AY7" s="39">
        <v>200.22</v>
      </c>
      <c r="AZ7" s="39">
        <v>212.95</v>
      </c>
      <c r="BA7" s="39">
        <v>224.41</v>
      </c>
      <c r="BB7" s="39">
        <v>243.44</v>
      </c>
      <c r="BC7" s="39">
        <v>258.49</v>
      </c>
      <c r="BD7" s="39">
        <v>258.49</v>
      </c>
      <c r="BE7" s="39">
        <v>1818.56</v>
      </c>
      <c r="BF7" s="39">
        <v>770.95</v>
      </c>
      <c r="BG7" s="39">
        <v>746.18</v>
      </c>
      <c r="BH7" s="39">
        <v>732.53</v>
      </c>
      <c r="BI7" s="39">
        <v>768.36</v>
      </c>
      <c r="BJ7" s="39">
        <v>351.06</v>
      </c>
      <c r="BK7" s="39">
        <v>333.48</v>
      </c>
      <c r="BL7" s="39">
        <v>320.31</v>
      </c>
      <c r="BM7" s="39">
        <v>303.26</v>
      </c>
      <c r="BN7" s="39">
        <v>290.31</v>
      </c>
      <c r="BO7" s="39">
        <v>290.31</v>
      </c>
      <c r="BP7" s="39">
        <v>111.16</v>
      </c>
      <c r="BQ7" s="39">
        <v>116.77</v>
      </c>
      <c r="BR7" s="39">
        <v>107.18</v>
      </c>
      <c r="BS7" s="39">
        <v>99.77</v>
      </c>
      <c r="BT7" s="39">
        <v>94.65</v>
      </c>
      <c r="BU7" s="39">
        <v>112.92</v>
      </c>
      <c r="BV7" s="39">
        <v>112.81</v>
      </c>
      <c r="BW7" s="39">
        <v>113.88</v>
      </c>
      <c r="BX7" s="39">
        <v>114.14</v>
      </c>
      <c r="BY7" s="39">
        <v>112.83</v>
      </c>
      <c r="BZ7" s="39">
        <v>112.83</v>
      </c>
      <c r="CA7" s="39">
        <v>51.31</v>
      </c>
      <c r="CB7" s="39">
        <v>98.35</v>
      </c>
      <c r="CC7" s="39">
        <v>105.9</v>
      </c>
      <c r="CD7" s="39">
        <v>113.49</v>
      </c>
      <c r="CE7" s="39">
        <v>110.95</v>
      </c>
      <c r="CF7" s="39">
        <v>75.3</v>
      </c>
      <c r="CG7" s="39">
        <v>75.3</v>
      </c>
      <c r="CH7" s="39">
        <v>74.02</v>
      </c>
      <c r="CI7" s="39">
        <v>73.03</v>
      </c>
      <c r="CJ7" s="39">
        <v>73.86</v>
      </c>
      <c r="CK7" s="39">
        <v>73.86</v>
      </c>
      <c r="CL7" s="39">
        <v>76.75</v>
      </c>
      <c r="CM7" s="39">
        <v>64.11</v>
      </c>
      <c r="CN7" s="39">
        <v>64.97</v>
      </c>
      <c r="CO7" s="39">
        <v>64.98</v>
      </c>
      <c r="CP7" s="39">
        <v>64.77</v>
      </c>
      <c r="CQ7" s="39">
        <v>62.69</v>
      </c>
      <c r="CR7" s="39">
        <v>61.82</v>
      </c>
      <c r="CS7" s="39">
        <v>61.66</v>
      </c>
      <c r="CT7" s="39">
        <v>62.19</v>
      </c>
      <c r="CU7" s="39">
        <v>61.77</v>
      </c>
      <c r="CV7" s="39">
        <v>61.77</v>
      </c>
      <c r="CW7" s="39">
        <v>99.86</v>
      </c>
      <c r="CX7" s="39">
        <v>99.53</v>
      </c>
      <c r="CY7" s="39">
        <v>99.63</v>
      </c>
      <c r="CZ7" s="39">
        <v>99.42</v>
      </c>
      <c r="DA7" s="39">
        <v>99.71</v>
      </c>
      <c r="DB7" s="39">
        <v>100.12</v>
      </c>
      <c r="DC7" s="39">
        <v>100.03</v>
      </c>
      <c r="DD7" s="39">
        <v>100.05</v>
      </c>
      <c r="DE7" s="39">
        <v>100.05</v>
      </c>
      <c r="DF7" s="39">
        <v>100.08</v>
      </c>
      <c r="DG7" s="39">
        <v>100.08</v>
      </c>
      <c r="DH7" s="39">
        <v>53.7</v>
      </c>
      <c r="DI7" s="39">
        <v>19.260000000000002</v>
      </c>
      <c r="DJ7" s="39">
        <v>19.510000000000002</v>
      </c>
      <c r="DK7" s="39">
        <v>21.25</v>
      </c>
      <c r="DL7" s="39">
        <v>23.86</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1.1399999999999999</v>
      </c>
      <c r="EF7" s="39">
        <v>1.35</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村岡＿貢多（財政企画グループ）</cp:lastModifiedBy>
  <cp:lastPrinted>2020-01-30T08:53:59Z</cp:lastPrinted>
  <dcterms:modified xsi:type="dcterms:W3CDTF">2020-01-30T08:54:05Z</dcterms:modified>
</cp:coreProperties>
</file>