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19$\101000_経営管理部\101300_財務課\30 照会\経営比較分析表について\"/>
    </mc:Choice>
  </mc:AlternateContent>
  <workbookProtection workbookAlgorithmName="SHA-512" workbookHashValue="QNYYTCf9EecEcVC6hx+lhWwjdFi2axyS9oTEuIfRDbx67CETNwfPHZazxa+/g3/QVU5uv3++Z8BMbi2q+UxJeQ==" workbookSaltValue="fHArxSvhQ44ORL1ILxo4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<sst xmlns="http://schemas.openxmlformats.org/spreadsheetml/2006/main" count="289" uniqueCount="108">
  <si>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</si>
  <si>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</si>
  <si>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</si>
  <si>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</si>
  <si>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</si>
  <si>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</si>
  <si>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</si>
  <si>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</si>
  <si>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</si>
  <si>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</si>
  <si>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</si>
  <si>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</si>
  <si>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</si>
  <si>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</si>
  <si>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</si>
  <si>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</si>
  <si>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</si>
  <si>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</si>
  <si>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</si>
  <si>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</si>
  <si>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</si>
  <si>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</si>
  <si>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</si>
  <si>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</si>
  <si>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</si>
  <si>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</si>
  <si>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</si>
  <si>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</si>
  <si>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</si>
  <si>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</si>
  <si>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</si>
  <si>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</si>
  <si>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</si>
  <si>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</si>
  <si>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</si>
  <si>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</si>
  <si>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</si>
  <si>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</si>
  <si>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</si>
  <si>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</si>
  <si>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</si>
  <si>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</si>
  <si>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</si>
  <si>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</si>
  <si>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</si>
  <si>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</si>
  <si>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</si>
  <si>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</si>
  <si>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</si>
  <si>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</si>
  <si>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</si>
  <si>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</si>
  <si>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</si>
  <si>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</si>
  <si>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</si>
  <si>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</si>
  <si>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</si>
  <si>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</si>
  <si>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</si>
  <si>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</si>
  <si>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</si>
  <si>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</si>
  <si>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</si>
  <si>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</si>
  <si>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</si>
  <si>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</si>
  <si>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</si>
  <si>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</si>
  <si>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</si>
  <si>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</si>
  <si>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</si>
  <si>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</si>
  <si>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</si>
  <si>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</si>
  <si>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</si>
  <si>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</si>
  <si>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</si>
  <si>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</si>
  <si>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</si>
  <si>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</si>
  <si>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</si>
  <si>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</si>
  <si>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</si>
  <si>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</si>
  <si>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</si>
  <si>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</si>
  <si>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</si>
  <si>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</si>
  <si>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</si>
  <si>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</si>
  <si>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</si>
  <si>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</si>
  <si>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</si>
  <si>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</si>
  <si>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</si>
  <si>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</si>
  <si>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</si>
  <si>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</si>
  <si>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</si>
  <si>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</si>
  <si>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</si>
  <si>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</si>
  <si>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</si>
  <si>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</si>
  <si>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</si>
  <si>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類似団体平均値を上回る数値となり、施設の老朽化が進んでいる。この要因は、管路総延長の約２割が法定耐用年数40年を超えた管であることによる。
②【管路経年化率】
③【管路更新率】
　管路経年化率は類似団体平均値より高く、管路更新率は類似団体平均値に比べ低い状況となっている。
　今後、次期整備計画（令和２年度～）において、計画的な管路更新に着手する予定である。</t>
    <rPh sb="164" eb="166">
      <t>レイワ</t>
    </rPh>
    <phoneticPr fontId="4"/>
  </si>
  <si>
    <t>　給水人口の減少により給水収益の減少傾向が続く一方で、老朽化した施設の更新や整備を行っていく必要がある状況を踏まえて、安定した供給を続けながら効率的な経営に取り組む必要がある。</t>
    <phoneticPr fontId="4"/>
  </si>
  <si>
    <t>①【経常収支比率】
⑤【料金回収率】
⑥【給水原価】
　経常収支比率・料金回収率ともにほぼ100％であり、健全な経営を維持している一方、給水原価は類似団体平均値を上回っており、今後効率的な事業運営に努める必要がある。
③【流動比率】
　期間を通じて短期的な債務に対する支払能力は維持している。
④【企業債残高対給水収益比率】
　類似団体に比べ低い水準であり、企業債の規模に大きな問題はないと考えている。　
⑦【施設利用率】
　類似団体平均値と同水準である。近年の水需要の減少により、今後は施設利用率も低下すると見込んでいる。
⑧【有収率】
　類似団体平均値を上回る水準である。水道施設の適切な維持管理による漏水防止対策や効率的な送水運用により、今後も同水準以上の数値を維持していく。</t>
    <rPh sb="118" eb="120">
      <t>キカン</t>
    </rPh>
    <rPh sb="121" eb="122">
      <t>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</si>
</sst>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0.17</c:v>
                </c:pt>
                <c:pt idx="4">
                  <c:v>0.26</c:v>
                </c:pt>
              </c:numCache>
            </c:numRef>
          </c:val>
          <c:extLst>
            <c:ext xmlns:c16="http://schemas.microsoft.com/office/drawing/2014/chart" uri="{C3380CC4-5D6E-409C-BE32-E72D297353CC}">
              <c16:uniqueId val="{00000000-F785-4D2D-8E07-8B0247D644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0.75</c:v>
                </c:pt>
                <c:pt idx="4">
                  <c:v>0.63</c:v>
                </c:pt>
              </c:numCache>
            </c:numRef>
          </c:val>
          <c:smooth val="0"/>
          <c:extLst>
            <c:ext xmlns:c16="http://schemas.microsoft.com/office/drawing/2014/chart" uri="{C3380CC4-5D6E-409C-BE32-E72D297353CC}">
              <c16:uniqueId val="{00000001-F785-4D2D-8E07-8B0247D644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60.65</c:v>
                </c:pt>
                <c:pt idx="4">
                  <c:v>59.43</c:v>
                </c:pt>
              </c:numCache>
            </c:numRef>
          </c:val>
          <c:extLst>
            <c:ext xmlns:c16="http://schemas.microsoft.com/office/drawing/2014/chart" uri="{C3380CC4-5D6E-409C-BE32-E72D297353CC}">
              <c16:uniqueId val="{00000000-CE7B-4B5D-90CE-A46D485C8C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59.74</c:v>
                </c:pt>
                <c:pt idx="4">
                  <c:v>59.46</c:v>
                </c:pt>
              </c:numCache>
            </c:numRef>
          </c:val>
          <c:smooth val="0"/>
          <c:extLst>
            <c:ext xmlns:c16="http://schemas.microsoft.com/office/drawing/2014/chart" uri="{C3380CC4-5D6E-409C-BE32-E72D297353CC}">
              <c16:uniqueId val="{00000001-CE7B-4B5D-90CE-A46D485C8C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93.45</c:v>
                </c:pt>
                <c:pt idx="4">
                  <c:v>93.66</c:v>
                </c:pt>
              </c:numCache>
            </c:numRef>
          </c:val>
          <c:extLst>
            <c:ext xmlns:c16="http://schemas.microsoft.com/office/drawing/2014/chart" uri="{C3380CC4-5D6E-409C-BE32-E72D297353CC}">
              <c16:uniqueId val="{00000000-0427-4E59-90A3-929E348E21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87.28</c:v>
                </c:pt>
                <c:pt idx="4">
                  <c:v>87.41</c:v>
                </c:pt>
              </c:numCache>
            </c:numRef>
          </c:val>
          <c:smooth val="0"/>
          <c:extLst>
            <c:ext xmlns:c16="http://schemas.microsoft.com/office/drawing/2014/chart" uri="{C3380CC4-5D6E-409C-BE32-E72D297353CC}">
              <c16:uniqueId val="{00000001-0427-4E59-90A3-929E348E21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110.8</c:v>
                </c:pt>
                <c:pt idx="4">
                  <c:v>109.12</c:v>
                </c:pt>
              </c:numCache>
            </c:numRef>
          </c:val>
          <c:extLst>
            <c:ext xmlns:c16="http://schemas.microsoft.com/office/drawing/2014/chart" uri="{C3380CC4-5D6E-409C-BE32-E72D297353CC}">
              <c16:uniqueId val="{00000000-E51A-4F3A-B5F8-512577D425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112.15</c:v>
                </c:pt>
                <c:pt idx="4">
                  <c:v>111.44</c:v>
                </c:pt>
              </c:numCache>
            </c:numRef>
          </c:val>
          <c:smooth val="0"/>
          <c:extLst>
            <c:ext xmlns:c16="http://schemas.microsoft.com/office/drawing/2014/chart" uri="{C3380CC4-5D6E-409C-BE32-E72D297353CC}">
              <c16:uniqueId val="{00000001-E51A-4F3A-B5F8-512577D425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56.37</c:v>
                </c:pt>
                <c:pt idx="4">
                  <c:v>57.12</c:v>
                </c:pt>
              </c:numCache>
            </c:numRef>
          </c:val>
          <c:extLst>
            <c:ext xmlns:c16="http://schemas.microsoft.com/office/drawing/2014/chart" uri="{C3380CC4-5D6E-409C-BE32-E72D297353CC}">
              <c16:uniqueId val="{00000000-6B28-462B-94C6-CCD9921E46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46.94</c:v>
                </c:pt>
                <c:pt idx="4">
                  <c:v>47.62</c:v>
                </c:pt>
              </c:numCache>
            </c:numRef>
          </c:val>
          <c:smooth val="0"/>
          <c:extLst>
            <c:ext xmlns:c16="http://schemas.microsoft.com/office/drawing/2014/chart" uri="{C3380CC4-5D6E-409C-BE32-E72D297353CC}">
              <c16:uniqueId val="{00000001-6B28-462B-94C6-CCD9921E46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20.260000000000002</c:v>
                </c:pt>
                <c:pt idx="4">
                  <c:v>20.8</c:v>
                </c:pt>
              </c:numCache>
            </c:numRef>
          </c:val>
          <c:extLst>
            <c:ext xmlns:c16="http://schemas.microsoft.com/office/drawing/2014/chart" uri="{C3380CC4-5D6E-409C-BE32-E72D297353CC}">
              <c16:uniqueId val="{00000000-CD95-4D49-B13E-B9A107B6F9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14.48</c:v>
                </c:pt>
                <c:pt idx="4">
                  <c:v>16.27</c:v>
                </c:pt>
              </c:numCache>
            </c:numRef>
          </c:val>
          <c:smooth val="0"/>
          <c:extLst>
            <c:ext xmlns:c16="http://schemas.microsoft.com/office/drawing/2014/chart" uri="{C3380CC4-5D6E-409C-BE32-E72D297353CC}">
              <c16:uniqueId val="{00000001-CD95-4D49-B13E-B9A107B6F9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454-4014-B4A4-EF592FEE1B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c:v>
                </c:pt>
                <c:pt idx="4">
                  <c:v>1.03</c:v>
                </c:pt>
              </c:numCache>
            </c:numRef>
          </c:val>
          <c:smooth val="0"/>
          <c:extLst>
            <c:ext xmlns:c16="http://schemas.microsoft.com/office/drawing/2014/chart" uri="{C3380CC4-5D6E-409C-BE32-E72D297353CC}">
              <c16:uniqueId val="{00000001-2454-4014-B4A4-EF592FEE1B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300.06</c:v>
                </c:pt>
                <c:pt idx="4">
                  <c:v>331.74</c:v>
                </c:pt>
              </c:numCache>
            </c:numRef>
          </c:val>
          <c:extLst>
            <c:ext xmlns:c16="http://schemas.microsoft.com/office/drawing/2014/chart" uri="{C3380CC4-5D6E-409C-BE32-E72D297353CC}">
              <c16:uniqueId val="{00000000-CA92-4936-8E7D-B8DD8B2F79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355.5</c:v>
                </c:pt>
                <c:pt idx="4">
                  <c:v>349.83</c:v>
                </c:pt>
              </c:numCache>
            </c:numRef>
          </c:val>
          <c:smooth val="0"/>
          <c:extLst>
            <c:ext xmlns:c16="http://schemas.microsoft.com/office/drawing/2014/chart" uri="{C3380CC4-5D6E-409C-BE32-E72D297353CC}">
              <c16:uniqueId val="{00000001-CA92-4936-8E7D-B8DD8B2F79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233.1</c:v>
                </c:pt>
                <c:pt idx="4">
                  <c:v>237.62</c:v>
                </c:pt>
              </c:numCache>
            </c:numRef>
          </c:val>
          <c:extLst>
            <c:ext xmlns:c16="http://schemas.microsoft.com/office/drawing/2014/chart" uri="{C3380CC4-5D6E-409C-BE32-E72D297353CC}">
              <c16:uniqueId val="{00000000-8BAD-4F3C-8128-C5D1990168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312.58</c:v>
                </c:pt>
                <c:pt idx="4">
                  <c:v>314.87</c:v>
                </c:pt>
              </c:numCache>
            </c:numRef>
          </c:val>
          <c:smooth val="0"/>
          <c:extLst>
            <c:ext xmlns:c16="http://schemas.microsoft.com/office/drawing/2014/chart" uri="{C3380CC4-5D6E-409C-BE32-E72D297353CC}">
              <c16:uniqueId val="{00000001-8BAD-4F3C-8128-C5D1990168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100.37</c:v>
                </c:pt>
                <c:pt idx="4">
                  <c:v>99.22</c:v>
                </c:pt>
              </c:numCache>
            </c:numRef>
          </c:val>
          <c:extLst>
            <c:ext xmlns:c16="http://schemas.microsoft.com/office/drawing/2014/chart" uri="{C3380CC4-5D6E-409C-BE32-E72D297353CC}">
              <c16:uniqueId val="{00000000-FC63-49A2-9F44-A0845D305D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104.57</c:v>
                </c:pt>
                <c:pt idx="4">
                  <c:v>103.54</c:v>
                </c:pt>
              </c:numCache>
            </c:numRef>
          </c:val>
          <c:smooth val="0"/>
          <c:extLst>
            <c:ext xmlns:c16="http://schemas.microsoft.com/office/drawing/2014/chart" uri="{C3380CC4-5D6E-409C-BE32-E72D297353CC}">
              <c16:uniqueId val="{00000001-FC63-49A2-9F44-A0845D305D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176.73</c:v>
                </c:pt>
                <c:pt idx="4">
                  <c:v>176.94</c:v>
                </c:pt>
              </c:numCache>
            </c:numRef>
          </c:val>
          <c:extLst>
            <c:ext xmlns:c16="http://schemas.microsoft.com/office/drawing/2014/chart" uri="{C3380CC4-5D6E-409C-BE32-E72D297353CC}">
              <c16:uniqueId val="{00000000-1CD5-4769-B7B9-521A06C9A1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165.47</c:v>
                </c:pt>
                <c:pt idx="4">
                  <c:v>167.46</c:v>
                </c:pt>
              </c:numCache>
            </c:numRef>
          </c:val>
          <c:smooth val="0"/>
          <c:extLst>
            <c:ext xmlns:c16="http://schemas.microsoft.com/office/drawing/2014/chart" uri="{C3380CC4-5D6E-409C-BE32-E72D297353CC}">
              <c16:uniqueId val="{00000001-1CD5-4769-B7B9-521A06C9A1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大阪府　大阪広域水道企業団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69.209999999999994</v>
      </c>
      <c r="J10" s="52"/>
      <c r="K10" s="52"/>
      <c r="L10" s="52"/>
      <c r="M10" s="52"/>
      <c r="N10" s="52"/>
      <c r="O10" s="63"/>
      <c r="P10" s="53">
        <f>データ!$P$6</f>
        <v>99.95</v>
      </c>
      <c r="Q10" s="53"/>
      <c r="R10" s="53"/>
      <c r="S10" s="53"/>
      <c r="T10" s="53"/>
      <c r="U10" s="53"/>
      <c r="V10" s="53"/>
      <c r="W10" s="60">
        <f>データ!$Q$6</f>
        <v>2870</v>
      </c>
      <c r="X10" s="60"/>
      <c r="Y10" s="60"/>
      <c r="Z10" s="60"/>
      <c r="AA10" s="60"/>
      <c r="AB10" s="60"/>
      <c r="AC10" s="60"/>
      <c r="AD10" s="2"/>
      <c r="AE10" s="2"/>
      <c r="AF10" s="2"/>
      <c r="AG10" s="2"/>
      <c r="AH10" s="4"/>
      <c r="AI10" s="4"/>
      <c r="AJ10" s="4"/>
      <c r="AK10" s="4"/>
      <c r="AL10" s="60">
        <f>データ!$U$6</f>
        <v>74276</v>
      </c>
      <c r="AM10" s="60"/>
      <c r="AN10" s="60"/>
      <c r="AO10" s="60"/>
      <c r="AP10" s="60"/>
      <c r="AQ10" s="60"/>
      <c r="AR10" s="60"/>
      <c r="AS10" s="60"/>
      <c r="AT10" s="51">
        <f>データ!$V$6</f>
        <v>28</v>
      </c>
      <c r="AU10" s="52"/>
      <c r="AV10" s="52"/>
      <c r="AW10" s="52"/>
      <c r="AX10" s="52"/>
      <c r="AY10" s="52"/>
      <c r="AZ10" s="52"/>
      <c r="BA10" s="52"/>
      <c r="BB10" s="53">
        <f>データ!$W$6</f>
        <v>2652.71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eLklJWgj0dMWbMApeMieaqeuEkN1uJvF2FO+LkZTGdp7FEuwKx1/P/pwLcyY93Va5I3Vu/8clPzjvQMTATMrQ==" saltValue="KZ6NkuBPwQEMYp9JGRY4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278688</v>
      </c>
      <c r="D6" s="34">
        <f t="shared" si="3"/>
        <v>46</v>
      </c>
      <c r="E6" s="34">
        <f t="shared" si="3"/>
        <v>1</v>
      </c>
      <c r="F6" s="34">
        <f t="shared" si="3"/>
        <v>0</v>
      </c>
      <c r="G6" s="34">
        <f t="shared" si="3"/>
        <v>1</v>
      </c>
      <c r="H6" s="34" t="str">
        <f t="shared" si="3"/>
        <v>大阪府　大阪広域水道企業団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69.209999999999994</v>
      </c>
      <c r="P6" s="35">
        <f t="shared" si="3"/>
        <v>99.95</v>
      </c>
      <c r="Q6" s="35">
        <f t="shared" si="3"/>
        <v>2870</v>
      </c>
      <c r="R6" s="35" t="str">
        <f t="shared" si="3"/>
        <v>-</v>
      </c>
      <c r="S6" s="35" t="str">
        <f t="shared" si="3"/>
        <v>-</v>
      </c>
      <c r="T6" s="35" t="str">
        <f t="shared" si="3"/>
        <v>-</v>
      </c>
      <c r="U6" s="35">
        <f t="shared" si="3"/>
        <v>74276</v>
      </c>
      <c r="V6" s="35">
        <f t="shared" si="3"/>
        <v>28</v>
      </c>
      <c r="W6" s="35">
        <f t="shared" si="3"/>
        <v>2652.71</v>
      </c>
      <c r="X6" s="36" t="str">
        <f>IF(X7="",NA(),X7)</f>
        <v>-</v>
      </c>
      <c r="Y6" s="36" t="str">
        <f t="shared" ref="Y6:AG6" si="4">IF(Y7="",NA(),Y7)</f>
        <v>-</v>
      </c>
      <c r="Z6" s="36" t="str">
        <f t="shared" si="4"/>
        <v>-</v>
      </c>
      <c r="AA6" s="36">
        <f t="shared" si="4"/>
        <v>110.8</v>
      </c>
      <c r="AB6" s="36">
        <f t="shared" si="4"/>
        <v>109.12</v>
      </c>
      <c r="AC6" s="36" t="str">
        <f t="shared" si="4"/>
        <v>-</v>
      </c>
      <c r="AD6" s="36" t="str">
        <f t="shared" si="4"/>
        <v>-</v>
      </c>
      <c r="AE6" s="36" t="str">
        <f t="shared" si="4"/>
        <v>-</v>
      </c>
      <c r="AF6" s="36">
        <f t="shared" si="4"/>
        <v>112.15</v>
      </c>
      <c r="AG6" s="36">
        <f t="shared" si="4"/>
        <v>111.44</v>
      </c>
      <c r="AH6" s="35" t="str">
        <f>IF(AH7="","",IF(AH7="-","【-】","【"&amp;SUBSTITUTE(TEXT(AH7,"#,##0.00"),"-","△")&amp;"】"))</f>
        <v>【112.83】</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1</v>
      </c>
      <c r="AR6" s="36">
        <f t="shared" si="5"/>
        <v>1.03</v>
      </c>
      <c r="AS6" s="35" t="str">
        <f>IF(AS7="","",IF(AS7="-","【-】","【"&amp;SUBSTITUTE(TEXT(AS7,"#,##0.00"),"-","△")&amp;"】"))</f>
        <v>【1.05】</v>
      </c>
      <c r="AT6" s="36" t="str">
        <f>IF(AT7="",NA(),AT7)</f>
        <v>-</v>
      </c>
      <c r="AU6" s="36" t="str">
        <f t="shared" ref="AU6:BC6" si="6">IF(AU7="",NA(),AU7)</f>
        <v>-</v>
      </c>
      <c r="AV6" s="36" t="str">
        <f t="shared" si="6"/>
        <v>-</v>
      </c>
      <c r="AW6" s="36">
        <f t="shared" si="6"/>
        <v>300.06</v>
      </c>
      <c r="AX6" s="36">
        <f t="shared" si="6"/>
        <v>331.74</v>
      </c>
      <c r="AY6" s="36" t="str">
        <f t="shared" si="6"/>
        <v>-</v>
      </c>
      <c r="AZ6" s="36" t="str">
        <f t="shared" si="6"/>
        <v>-</v>
      </c>
      <c r="BA6" s="36" t="str">
        <f t="shared" si="6"/>
        <v>-</v>
      </c>
      <c r="BB6" s="36">
        <f t="shared" si="6"/>
        <v>355.5</v>
      </c>
      <c r="BC6" s="36">
        <f t="shared" si="6"/>
        <v>349.83</v>
      </c>
      <c r="BD6" s="35" t="str">
        <f>IF(BD7="","",IF(BD7="-","【-】","【"&amp;SUBSTITUTE(TEXT(BD7,"#,##0.00"),"-","△")&amp;"】"))</f>
        <v>【261.93】</v>
      </c>
      <c r="BE6" s="36" t="str">
        <f>IF(BE7="",NA(),BE7)</f>
        <v>-</v>
      </c>
      <c r="BF6" s="36" t="str">
        <f t="shared" ref="BF6:BN6" si="7">IF(BF7="",NA(),BF7)</f>
        <v>-</v>
      </c>
      <c r="BG6" s="36" t="str">
        <f t="shared" si="7"/>
        <v>-</v>
      </c>
      <c r="BH6" s="36">
        <f t="shared" si="7"/>
        <v>233.1</v>
      </c>
      <c r="BI6" s="36">
        <f t="shared" si="7"/>
        <v>237.62</v>
      </c>
      <c r="BJ6" s="36" t="str">
        <f t="shared" si="7"/>
        <v>-</v>
      </c>
      <c r="BK6" s="36" t="str">
        <f t="shared" si="7"/>
        <v>-</v>
      </c>
      <c r="BL6" s="36" t="str">
        <f t="shared" si="7"/>
        <v>-</v>
      </c>
      <c r="BM6" s="36">
        <f t="shared" si="7"/>
        <v>312.58</v>
      </c>
      <c r="BN6" s="36">
        <f t="shared" si="7"/>
        <v>314.87</v>
      </c>
      <c r="BO6" s="35" t="str">
        <f>IF(BO7="","",IF(BO7="-","【-】","【"&amp;SUBSTITUTE(TEXT(BO7,"#,##0.00"),"-","△")&amp;"】"))</f>
        <v>【270.46】</v>
      </c>
      <c r="BP6" s="36" t="str">
        <f>IF(BP7="",NA(),BP7)</f>
        <v>-</v>
      </c>
      <c r="BQ6" s="36" t="str">
        <f t="shared" ref="BQ6:BY6" si="8">IF(BQ7="",NA(),BQ7)</f>
        <v>-</v>
      </c>
      <c r="BR6" s="36" t="str">
        <f t="shared" si="8"/>
        <v>-</v>
      </c>
      <c r="BS6" s="36">
        <f t="shared" si="8"/>
        <v>100.37</v>
      </c>
      <c r="BT6" s="36">
        <f t="shared" si="8"/>
        <v>99.22</v>
      </c>
      <c r="BU6" s="36" t="str">
        <f t="shared" si="8"/>
        <v>-</v>
      </c>
      <c r="BV6" s="36" t="str">
        <f t="shared" si="8"/>
        <v>-</v>
      </c>
      <c r="BW6" s="36" t="str">
        <f t="shared" si="8"/>
        <v>-</v>
      </c>
      <c r="BX6" s="36">
        <f t="shared" si="8"/>
        <v>104.57</v>
      </c>
      <c r="BY6" s="36">
        <f t="shared" si="8"/>
        <v>103.54</v>
      </c>
      <c r="BZ6" s="35" t="str">
        <f>IF(BZ7="","",IF(BZ7="-","【-】","【"&amp;SUBSTITUTE(TEXT(BZ7,"#,##0.00"),"-","△")&amp;"】"))</f>
        <v>【103.91】</v>
      </c>
      <c r="CA6" s="36" t="str">
        <f>IF(CA7="",NA(),CA7)</f>
        <v>-</v>
      </c>
      <c r="CB6" s="36" t="str">
        <f t="shared" ref="CB6:CJ6" si="9">IF(CB7="",NA(),CB7)</f>
        <v>-</v>
      </c>
      <c r="CC6" s="36" t="str">
        <f t="shared" si="9"/>
        <v>-</v>
      </c>
      <c r="CD6" s="36">
        <f t="shared" si="9"/>
        <v>176.73</v>
      </c>
      <c r="CE6" s="36">
        <f t="shared" si="9"/>
        <v>176.94</v>
      </c>
      <c r="CF6" s="36" t="str">
        <f t="shared" si="9"/>
        <v>-</v>
      </c>
      <c r="CG6" s="36" t="str">
        <f t="shared" si="9"/>
        <v>-</v>
      </c>
      <c r="CH6" s="36" t="str">
        <f t="shared" si="9"/>
        <v>-</v>
      </c>
      <c r="CI6" s="36">
        <f t="shared" si="9"/>
        <v>165.47</v>
      </c>
      <c r="CJ6" s="36">
        <f t="shared" si="9"/>
        <v>167.46</v>
      </c>
      <c r="CK6" s="35" t="str">
        <f>IF(CK7="","",IF(CK7="-","【-】","【"&amp;SUBSTITUTE(TEXT(CK7,"#,##0.00"),"-","△")&amp;"】"))</f>
        <v>【167.11】</v>
      </c>
      <c r="CL6" s="36" t="str">
        <f>IF(CL7="",NA(),CL7)</f>
        <v>-</v>
      </c>
      <c r="CM6" s="36" t="str">
        <f t="shared" ref="CM6:CU6" si="10">IF(CM7="",NA(),CM7)</f>
        <v>-</v>
      </c>
      <c r="CN6" s="36" t="str">
        <f t="shared" si="10"/>
        <v>-</v>
      </c>
      <c r="CO6" s="36">
        <f t="shared" si="10"/>
        <v>60.65</v>
      </c>
      <c r="CP6" s="36">
        <f t="shared" si="10"/>
        <v>59.43</v>
      </c>
      <c r="CQ6" s="36" t="str">
        <f t="shared" si="10"/>
        <v>-</v>
      </c>
      <c r="CR6" s="36" t="str">
        <f t="shared" si="10"/>
        <v>-</v>
      </c>
      <c r="CS6" s="36" t="str">
        <f t="shared" si="10"/>
        <v>-</v>
      </c>
      <c r="CT6" s="36">
        <f t="shared" si="10"/>
        <v>59.74</v>
      </c>
      <c r="CU6" s="36">
        <f t="shared" si="10"/>
        <v>59.46</v>
      </c>
      <c r="CV6" s="35" t="str">
        <f>IF(CV7="","",IF(CV7="-","【-】","【"&amp;SUBSTITUTE(TEXT(CV7,"#,##0.00"),"-","△")&amp;"】"))</f>
        <v>【60.27】</v>
      </c>
      <c r="CW6" s="36" t="str">
        <f>IF(CW7="",NA(),CW7)</f>
        <v>-</v>
      </c>
      <c r="CX6" s="36" t="str">
        <f t="shared" ref="CX6:DF6" si="11">IF(CX7="",NA(),CX7)</f>
        <v>-</v>
      </c>
      <c r="CY6" s="36" t="str">
        <f t="shared" si="11"/>
        <v>-</v>
      </c>
      <c r="CZ6" s="36">
        <f t="shared" si="11"/>
        <v>93.45</v>
      </c>
      <c r="DA6" s="36">
        <f t="shared" si="11"/>
        <v>93.66</v>
      </c>
      <c r="DB6" s="36" t="str">
        <f t="shared" si="11"/>
        <v>-</v>
      </c>
      <c r="DC6" s="36" t="str">
        <f t="shared" si="11"/>
        <v>-</v>
      </c>
      <c r="DD6" s="36" t="str">
        <f t="shared" si="11"/>
        <v>-</v>
      </c>
      <c r="DE6" s="36">
        <f t="shared" si="11"/>
        <v>87.28</v>
      </c>
      <c r="DF6" s="36">
        <f t="shared" si="11"/>
        <v>87.41</v>
      </c>
      <c r="DG6" s="35" t="str">
        <f>IF(DG7="","",IF(DG7="-","【-】","【"&amp;SUBSTITUTE(TEXT(DG7,"#,##0.00"),"-","△")&amp;"】"))</f>
        <v>【89.92】</v>
      </c>
      <c r="DH6" s="36" t="str">
        <f>IF(DH7="",NA(),DH7)</f>
        <v>-</v>
      </c>
      <c r="DI6" s="36" t="str">
        <f t="shared" ref="DI6:DQ6" si="12">IF(DI7="",NA(),DI7)</f>
        <v>-</v>
      </c>
      <c r="DJ6" s="36" t="str">
        <f t="shared" si="12"/>
        <v>-</v>
      </c>
      <c r="DK6" s="36">
        <f t="shared" si="12"/>
        <v>56.37</v>
      </c>
      <c r="DL6" s="36">
        <f t="shared" si="12"/>
        <v>57.12</v>
      </c>
      <c r="DM6" s="36" t="str">
        <f t="shared" si="12"/>
        <v>-</v>
      </c>
      <c r="DN6" s="36" t="str">
        <f t="shared" si="12"/>
        <v>-</v>
      </c>
      <c r="DO6" s="36" t="str">
        <f t="shared" si="12"/>
        <v>-</v>
      </c>
      <c r="DP6" s="36">
        <f t="shared" si="12"/>
        <v>46.94</v>
      </c>
      <c r="DQ6" s="36">
        <f t="shared" si="12"/>
        <v>47.62</v>
      </c>
      <c r="DR6" s="35" t="str">
        <f>IF(DR7="","",IF(DR7="-","【-】","【"&amp;SUBSTITUTE(TEXT(DR7,"#,##0.00"),"-","△")&amp;"】"))</f>
        <v>【48.85】</v>
      </c>
      <c r="DS6" s="36" t="str">
        <f>IF(DS7="",NA(),DS7)</f>
        <v>-</v>
      </c>
      <c r="DT6" s="36" t="str">
        <f t="shared" ref="DT6:EB6" si="13">IF(DT7="",NA(),DT7)</f>
        <v>-</v>
      </c>
      <c r="DU6" s="36" t="str">
        <f t="shared" si="13"/>
        <v>-</v>
      </c>
      <c r="DV6" s="36">
        <f t="shared" si="13"/>
        <v>20.260000000000002</v>
      </c>
      <c r="DW6" s="36">
        <f t="shared" si="13"/>
        <v>20.8</v>
      </c>
      <c r="DX6" s="36" t="str">
        <f t="shared" si="13"/>
        <v>-</v>
      </c>
      <c r="DY6" s="36" t="str">
        <f t="shared" si="13"/>
        <v>-</v>
      </c>
      <c r="DZ6" s="36" t="str">
        <f t="shared" si="13"/>
        <v>-</v>
      </c>
      <c r="EA6" s="36">
        <f t="shared" si="13"/>
        <v>14.48</v>
      </c>
      <c r="EB6" s="36">
        <f t="shared" si="13"/>
        <v>16.27</v>
      </c>
      <c r="EC6" s="35" t="str">
        <f>IF(EC7="","",IF(EC7="-","【-】","【"&amp;SUBSTITUTE(TEXT(EC7,"#,##0.00"),"-","△")&amp;"】"))</f>
        <v>【17.80】</v>
      </c>
      <c r="ED6" s="36" t="str">
        <f>IF(ED7="",NA(),ED7)</f>
        <v>-</v>
      </c>
      <c r="EE6" s="36" t="str">
        <f t="shared" ref="EE6:EM6" si="14">IF(EE7="",NA(),EE7)</f>
        <v>-</v>
      </c>
      <c r="EF6" s="36" t="str">
        <f t="shared" si="14"/>
        <v>-</v>
      </c>
      <c r="EG6" s="36">
        <f t="shared" si="14"/>
        <v>0.17</v>
      </c>
      <c r="EH6" s="36">
        <f t="shared" si="14"/>
        <v>0.26</v>
      </c>
      <c r="EI6" s="36" t="str">
        <f t="shared" si="14"/>
        <v>-</v>
      </c>
      <c r="EJ6" s="36" t="str">
        <f t="shared" si="14"/>
        <v>-</v>
      </c>
      <c r="EK6" s="36" t="str">
        <f t="shared" si="14"/>
        <v>-</v>
      </c>
      <c r="EL6" s="36">
        <f t="shared" si="14"/>
        <v>0.75</v>
      </c>
      <c r="EM6" s="36">
        <f t="shared" si="14"/>
        <v>0.63</v>
      </c>
      <c r="EN6" s="35" t="str">
        <f>IF(EN7="","",IF(EN7="-","【-】","【"&amp;SUBSTITUTE(TEXT(EN7,"#,##0.00"),"-","△")&amp;"】"))</f>
        <v>【0.70】</v>
      </c>
    </row>
    <row r="7" spans="1:144" s="37" customFormat="1" x14ac:dyDescent="0.15">
      <c r="A7" s="29"/>
      <c r="B7" s="38">
        <v>2018</v>
      </c>
      <c r="C7" s="38">
        <v>278688</v>
      </c>
      <c r="D7" s="38">
        <v>46</v>
      </c>
      <c r="E7" s="38">
        <v>1</v>
      </c>
      <c r="F7" s="38">
        <v>0</v>
      </c>
      <c r="G7" s="38">
        <v>1</v>
      </c>
      <c r="H7" s="38" t="s">
        <v>93</v>
      </c>
      <c r="I7" s="38" t="s">
        <v>94</v>
      </c>
      <c r="J7" s="38" t="s">
        <v>95</v>
      </c>
      <c r="K7" s="38" t="s">
        <v>96</v>
      </c>
      <c r="L7" s="38" t="s">
        <v>97</v>
      </c>
      <c r="M7" s="38" t="s">
        <v>98</v>
      </c>
      <c r="N7" s="39" t="s">
        <v>99</v>
      </c>
      <c r="O7" s="39">
        <v>69.209999999999994</v>
      </c>
      <c r="P7" s="39">
        <v>99.95</v>
      </c>
      <c r="Q7" s="39">
        <v>2870</v>
      </c>
      <c r="R7" s="39" t="s">
        <v>99</v>
      </c>
      <c r="S7" s="39" t="s">
        <v>99</v>
      </c>
      <c r="T7" s="39" t="s">
        <v>99</v>
      </c>
      <c r="U7" s="39">
        <v>74276</v>
      </c>
      <c r="V7" s="39">
        <v>28</v>
      </c>
      <c r="W7" s="39">
        <v>2652.71</v>
      </c>
      <c r="X7" s="39" t="s">
        <v>99</v>
      </c>
      <c r="Y7" s="39" t="s">
        <v>99</v>
      </c>
      <c r="Z7" s="39" t="s">
        <v>99</v>
      </c>
      <c r="AA7" s="39">
        <v>110.8</v>
      </c>
      <c r="AB7" s="39">
        <v>109.12</v>
      </c>
      <c r="AC7" s="39" t="s">
        <v>99</v>
      </c>
      <c r="AD7" s="39" t="s">
        <v>99</v>
      </c>
      <c r="AE7" s="39" t="s">
        <v>99</v>
      </c>
      <c r="AF7" s="39">
        <v>112.15</v>
      </c>
      <c r="AG7" s="39">
        <v>111.44</v>
      </c>
      <c r="AH7" s="39">
        <v>112.83</v>
      </c>
      <c r="AI7" s="39" t="s">
        <v>99</v>
      </c>
      <c r="AJ7" s="39" t="s">
        <v>99</v>
      </c>
      <c r="AK7" s="39" t="s">
        <v>99</v>
      </c>
      <c r="AL7" s="39">
        <v>0</v>
      </c>
      <c r="AM7" s="39">
        <v>0</v>
      </c>
      <c r="AN7" s="39" t="s">
        <v>99</v>
      </c>
      <c r="AO7" s="39" t="s">
        <v>99</v>
      </c>
      <c r="AP7" s="39" t="s">
        <v>99</v>
      </c>
      <c r="AQ7" s="39">
        <v>1</v>
      </c>
      <c r="AR7" s="39">
        <v>1.03</v>
      </c>
      <c r="AS7" s="39">
        <v>1.05</v>
      </c>
      <c r="AT7" s="39" t="s">
        <v>99</v>
      </c>
      <c r="AU7" s="39" t="s">
        <v>99</v>
      </c>
      <c r="AV7" s="39" t="s">
        <v>99</v>
      </c>
      <c r="AW7" s="39">
        <v>300.06</v>
      </c>
      <c r="AX7" s="39">
        <v>331.74</v>
      </c>
      <c r="AY7" s="39" t="s">
        <v>99</v>
      </c>
      <c r="AZ7" s="39" t="s">
        <v>99</v>
      </c>
      <c r="BA7" s="39" t="s">
        <v>99</v>
      </c>
      <c r="BB7" s="39">
        <v>355.5</v>
      </c>
      <c r="BC7" s="39">
        <v>349.83</v>
      </c>
      <c r="BD7" s="39">
        <v>261.93</v>
      </c>
      <c r="BE7" s="39" t="s">
        <v>99</v>
      </c>
      <c r="BF7" s="39" t="s">
        <v>99</v>
      </c>
      <c r="BG7" s="39" t="s">
        <v>99</v>
      </c>
      <c r="BH7" s="39">
        <v>233.1</v>
      </c>
      <c r="BI7" s="39">
        <v>237.62</v>
      </c>
      <c r="BJ7" s="39" t="s">
        <v>99</v>
      </c>
      <c r="BK7" s="39" t="s">
        <v>99</v>
      </c>
      <c r="BL7" s="39" t="s">
        <v>99</v>
      </c>
      <c r="BM7" s="39">
        <v>312.58</v>
      </c>
      <c r="BN7" s="39">
        <v>314.87</v>
      </c>
      <c r="BO7" s="39">
        <v>270.45999999999998</v>
      </c>
      <c r="BP7" s="39" t="s">
        <v>99</v>
      </c>
      <c r="BQ7" s="39" t="s">
        <v>99</v>
      </c>
      <c r="BR7" s="39" t="s">
        <v>99</v>
      </c>
      <c r="BS7" s="39">
        <v>100.37</v>
      </c>
      <c r="BT7" s="39">
        <v>99.22</v>
      </c>
      <c r="BU7" s="39" t="s">
        <v>99</v>
      </c>
      <c r="BV7" s="39" t="s">
        <v>99</v>
      </c>
      <c r="BW7" s="39" t="s">
        <v>99</v>
      </c>
      <c r="BX7" s="39">
        <v>104.57</v>
      </c>
      <c r="BY7" s="39">
        <v>103.54</v>
      </c>
      <c r="BZ7" s="39">
        <v>103.91</v>
      </c>
      <c r="CA7" s="39" t="s">
        <v>99</v>
      </c>
      <c r="CB7" s="39" t="s">
        <v>99</v>
      </c>
      <c r="CC7" s="39" t="s">
        <v>99</v>
      </c>
      <c r="CD7" s="39">
        <v>176.73</v>
      </c>
      <c r="CE7" s="39">
        <v>176.94</v>
      </c>
      <c r="CF7" s="39" t="s">
        <v>99</v>
      </c>
      <c r="CG7" s="39" t="s">
        <v>99</v>
      </c>
      <c r="CH7" s="39" t="s">
        <v>99</v>
      </c>
      <c r="CI7" s="39">
        <v>165.47</v>
      </c>
      <c r="CJ7" s="39">
        <v>167.46</v>
      </c>
      <c r="CK7" s="39">
        <v>167.11</v>
      </c>
      <c r="CL7" s="39" t="s">
        <v>99</v>
      </c>
      <c r="CM7" s="39" t="s">
        <v>99</v>
      </c>
      <c r="CN7" s="39" t="s">
        <v>99</v>
      </c>
      <c r="CO7" s="39">
        <v>60.65</v>
      </c>
      <c r="CP7" s="39">
        <v>59.43</v>
      </c>
      <c r="CQ7" s="39" t="s">
        <v>99</v>
      </c>
      <c r="CR7" s="39" t="s">
        <v>99</v>
      </c>
      <c r="CS7" s="39" t="s">
        <v>99</v>
      </c>
      <c r="CT7" s="39">
        <v>59.74</v>
      </c>
      <c r="CU7" s="39">
        <v>59.46</v>
      </c>
      <c r="CV7" s="39">
        <v>60.27</v>
      </c>
      <c r="CW7" s="39" t="s">
        <v>99</v>
      </c>
      <c r="CX7" s="39" t="s">
        <v>99</v>
      </c>
      <c r="CY7" s="39" t="s">
        <v>99</v>
      </c>
      <c r="CZ7" s="39">
        <v>93.45</v>
      </c>
      <c r="DA7" s="39">
        <v>93.66</v>
      </c>
      <c r="DB7" s="39" t="s">
        <v>99</v>
      </c>
      <c r="DC7" s="39" t="s">
        <v>99</v>
      </c>
      <c r="DD7" s="39" t="s">
        <v>99</v>
      </c>
      <c r="DE7" s="39">
        <v>87.28</v>
      </c>
      <c r="DF7" s="39">
        <v>87.41</v>
      </c>
      <c r="DG7" s="39">
        <v>89.92</v>
      </c>
      <c r="DH7" s="39" t="s">
        <v>99</v>
      </c>
      <c r="DI7" s="39" t="s">
        <v>99</v>
      </c>
      <c r="DJ7" s="39" t="s">
        <v>99</v>
      </c>
      <c r="DK7" s="39">
        <v>56.37</v>
      </c>
      <c r="DL7" s="39">
        <v>57.12</v>
      </c>
      <c r="DM7" s="39" t="s">
        <v>99</v>
      </c>
      <c r="DN7" s="39" t="s">
        <v>99</v>
      </c>
      <c r="DO7" s="39" t="s">
        <v>99</v>
      </c>
      <c r="DP7" s="39">
        <v>46.94</v>
      </c>
      <c r="DQ7" s="39">
        <v>47.62</v>
      </c>
      <c r="DR7" s="39">
        <v>48.85</v>
      </c>
      <c r="DS7" s="39" t="s">
        <v>99</v>
      </c>
      <c r="DT7" s="39" t="s">
        <v>99</v>
      </c>
      <c r="DU7" s="39" t="s">
        <v>99</v>
      </c>
      <c r="DV7" s="39">
        <v>20.260000000000002</v>
      </c>
      <c r="DW7" s="39">
        <v>20.8</v>
      </c>
      <c r="DX7" s="39" t="s">
        <v>99</v>
      </c>
      <c r="DY7" s="39" t="s">
        <v>99</v>
      </c>
      <c r="DZ7" s="39" t="s">
        <v>99</v>
      </c>
      <c r="EA7" s="39">
        <v>14.48</v>
      </c>
      <c r="EB7" s="39">
        <v>16.27</v>
      </c>
      <c r="EC7" s="39">
        <v>17.8</v>
      </c>
      <c r="ED7" s="39" t="s">
        <v>99</v>
      </c>
      <c r="EE7" s="39" t="s">
        <v>99</v>
      </c>
      <c r="EF7" s="39" t="s">
        <v>99</v>
      </c>
      <c r="EG7" s="39">
        <v>0.17</v>
      </c>
      <c r="EH7" s="39">
        <v>0.26</v>
      </c>
      <c r="EI7" s="39" t="s">
        <v>99</v>
      </c>
      <c r="EJ7" s="39" t="s">
        <v>99</v>
      </c>
      <c r="EK7" s="39" t="s">
        <v>99</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辻田　悠介</cp:lastModifiedBy>
  <cp:lastPrinted>2020-01-29T10:41:02Z</cp:lastPrinted>
  <dcterms:created xsi:type="dcterms:W3CDTF">2019-12-05T04:21:35Z</dcterms:created>
  <dcterms:modified xsi:type="dcterms:W3CDTF">2020-01-29T10:41:03Z</dcterms:modified>
  <cp:category/>
</cp:coreProperties>
</file>