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2.24.211\share\04 財政企画Ｇ\09 【公営企業】諸調査\H31(R01)\R020109公営企業に係る経営比較分析表（平成30 年度決算）の分析等について\0207追加提出\"/>
    </mc:Choice>
  </mc:AlternateContent>
  <workbookProtection workbookAlgorithmName="SHA-512" workbookHashValue="1ZugU4kdjLbRZAnDc5jGWhOvZabwr8jJWH6Qhr5mxKLg2rmeVWrq9HPjXhJfi0832rM+Yhxs7cOFwT5kDbPaLA==" workbookSaltValue="ACoIovW3g4MkHeUK4nnBxg==" workbookSpinCount="100000" lockStructure="1"/>
  <bookViews>
    <workbookView xWindow="0" yWindow="0" windowWidth="38400" windowHeight="1221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L12" i="5" s="1"/>
  <c r="MJ8" i="5"/>
  <c r="MA8" i="5"/>
  <c r="LZ8" i="5"/>
  <c r="LQ8" i="5"/>
  <c r="LP8" i="5"/>
  <c r="LG8" i="5"/>
  <c r="LF8" i="5"/>
  <c r="KW8" i="5"/>
  <c r="KX12" i="5" s="1"/>
  <c r="KV8" i="5"/>
  <c r="KU8" i="5"/>
  <c r="KL8" i="5"/>
  <c r="KK8" i="5"/>
  <c r="KB8" i="5"/>
  <c r="KA8" i="5"/>
  <c r="JR8" i="5"/>
  <c r="JV12" i="5" s="1"/>
  <c r="JQ8" i="5"/>
  <c r="JH8" i="5"/>
  <c r="JG8" i="5"/>
  <c r="IX8" i="5"/>
  <c r="IZ12" i="5" s="1"/>
  <c r="IW8" i="5"/>
  <c r="IV8" i="5"/>
  <c r="IM8" i="5"/>
  <c r="IL8" i="5"/>
  <c r="IC8" i="5"/>
  <c r="IC12" i="5" s="1"/>
  <c r="IB8" i="5"/>
  <c r="HS8" i="5"/>
  <c r="HR8" i="5"/>
  <c r="HI8" i="5"/>
  <c r="HK12" i="5" s="1"/>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J8" i="5" l="1"/>
  <c r="FL12" i="5" s="1"/>
  <c r="GN8" i="5"/>
  <c r="GO12" i="5" s="1"/>
  <c r="EZ8" i="5"/>
  <c r="FA12" i="5" s="1"/>
  <c r="FT8" i="5"/>
  <c r="FW12" i="5" s="1"/>
  <c r="MD16" i="5"/>
  <c r="KO16" i="5"/>
  <c r="LT16" i="5"/>
  <c r="KE16" i="5"/>
  <c r="IP16" i="5"/>
  <c r="HB16" i="5"/>
  <c r="FM16" i="5"/>
  <c r="DX16" i="5"/>
  <c r="CI16" i="5"/>
  <c r="LJ16" i="5"/>
  <c r="JU16" i="5"/>
  <c r="IF16" i="5"/>
  <c r="GQ16" i="5"/>
  <c r="FC16" i="5"/>
  <c r="DN16" i="5"/>
  <c r="BX16" i="5"/>
  <c r="MN16" i="5"/>
  <c r="KZ16" i="5"/>
  <c r="JK16" i="5"/>
  <c r="HV16" i="5"/>
  <c r="GG16" i="5"/>
  <c r="ER16" i="5"/>
  <c r="DD16" i="5"/>
  <c r="BM16" i="5"/>
  <c r="HL16" i="5"/>
  <c r="BB16" i="5"/>
  <c r="LT10" i="5"/>
  <c r="KE10" i="5"/>
  <c r="IP10" i="5"/>
  <c r="HB10" i="5"/>
  <c r="FM10" i="5"/>
  <c r="DX10" i="5"/>
  <c r="CI10" i="5"/>
  <c r="FW16" i="5"/>
  <c r="LJ10" i="5"/>
  <c r="JU10" i="5"/>
  <c r="IF10" i="5"/>
  <c r="GQ10" i="5"/>
  <c r="FC10" i="5"/>
  <c r="DN10" i="5"/>
  <c r="BX10" i="5"/>
  <c r="EH16" i="5"/>
  <c r="MN10" i="5"/>
  <c r="KZ10" i="5"/>
  <c r="JK10" i="5"/>
  <c r="HV10" i="5"/>
  <c r="GG10" i="5"/>
  <c r="ER10" i="5"/>
  <c r="DD10" i="5"/>
  <c r="BM10" i="5"/>
  <c r="JA16" i="5"/>
  <c r="CS16" i="5"/>
  <c r="MD10" i="5"/>
  <c r="KO10" i="5"/>
  <c r="JA10" i="5"/>
  <c r="HL10" i="5"/>
  <c r="FW10" i="5"/>
  <c r="EH10" i="5"/>
  <c r="CS10" i="5"/>
  <c r="BB10" i="5"/>
  <c r="L11" i="4"/>
  <c r="GG18" i="5"/>
  <c r="GF18" i="5"/>
  <c r="GE18" i="5"/>
  <c r="GH18" i="5"/>
  <c r="GD18" i="5"/>
  <c r="GE12" i="5"/>
  <c r="GH12" i="5"/>
  <c r="GD12" i="5"/>
  <c r="GG12" i="5"/>
  <c r="GF12" i="5"/>
  <c r="GZ18" i="5"/>
  <c r="HC18" i="5"/>
  <c r="GY18" i="5"/>
  <c r="HB18" i="5"/>
  <c r="HA18" i="5"/>
  <c r="HC12" i="5"/>
  <c r="GY12" i="5"/>
  <c r="HV18" i="5"/>
  <c r="HU18" i="5"/>
  <c r="HW12" i="5"/>
  <c r="HS12" i="5"/>
  <c r="HT18" i="5"/>
  <c r="HW18" i="5"/>
  <c r="HS18" i="5"/>
  <c r="HU12" i="5"/>
  <c r="IN18" i="5"/>
  <c r="IQ18" i="5"/>
  <c r="IM18" i="5"/>
  <c r="IO12" i="5"/>
  <c r="IP18" i="5"/>
  <c r="IO18" i="5"/>
  <c r="IQ12" i="5"/>
  <c r="IM12" i="5"/>
  <c r="LI18" i="5"/>
  <c r="LH18" i="5"/>
  <c r="LJ12" i="5"/>
  <c r="LK18" i="5"/>
  <c r="LG18" i="5"/>
  <c r="LI12" i="5"/>
  <c r="LJ18" i="5"/>
  <c r="LH12" i="5"/>
  <c r="ME18" i="5"/>
  <c r="MA18" i="5"/>
  <c r="MD18" i="5"/>
  <c r="MB12" i="5"/>
  <c r="MC18" i="5"/>
  <c r="ME12" i="5"/>
  <c r="MA12" i="5"/>
  <c r="MB18" i="5"/>
  <c r="MD12" i="5"/>
  <c r="B10" i="5"/>
  <c r="F10" i="5"/>
  <c r="FJ12" i="5"/>
  <c r="FN12" i="5"/>
  <c r="GZ12" i="5"/>
  <c r="HJ12" i="5"/>
  <c r="HV12" i="5"/>
  <c r="IN12" i="5"/>
  <c r="JR12" i="5"/>
  <c r="MC12" i="5"/>
  <c r="FB18" i="5"/>
  <c r="FA18" i="5"/>
  <c r="FD18" i="5"/>
  <c r="EZ18" i="5"/>
  <c r="FC18" i="5"/>
  <c r="FX18" i="5"/>
  <c r="FT18" i="5"/>
  <c r="FW18" i="5"/>
  <c r="FV18" i="5"/>
  <c r="FU18" i="5"/>
  <c r="GP18" i="5"/>
  <c r="GO18" i="5"/>
  <c r="GR18" i="5"/>
  <c r="GN18" i="5"/>
  <c r="GQ18" i="5"/>
  <c r="JK18" i="5"/>
  <c r="JJ18" i="5"/>
  <c r="JL12" i="5"/>
  <c r="JH12" i="5"/>
  <c r="JI18" i="5"/>
  <c r="JK12" i="5"/>
  <c r="JL18" i="5"/>
  <c r="JH18" i="5"/>
  <c r="JJ12" i="5"/>
  <c r="KC18" i="5"/>
  <c r="KF18" i="5"/>
  <c r="KB18" i="5"/>
  <c r="KD12" i="5"/>
  <c r="KE18" i="5"/>
  <c r="KC12" i="5"/>
  <c r="KD18" i="5"/>
  <c r="KF12" i="5"/>
  <c r="KB12" i="5"/>
  <c r="C10" i="5"/>
  <c r="FB12" i="5"/>
  <c r="FK12" i="5"/>
  <c r="FT12" i="5"/>
  <c r="FX12" i="5"/>
  <c r="GP12" i="5"/>
  <c r="HA12" i="5"/>
  <c r="IP12" i="5"/>
  <c r="LG12" i="5"/>
  <c r="HM18" i="5"/>
  <c r="HI18" i="5"/>
  <c r="HL18" i="5"/>
  <c r="HK18" i="5"/>
  <c r="HJ18" i="5"/>
  <c r="HL12" i="5"/>
  <c r="IE18" i="5"/>
  <c r="ID18" i="5"/>
  <c r="IF12" i="5"/>
  <c r="IG18" i="5"/>
  <c r="IC18" i="5"/>
  <c r="IF18" i="5"/>
  <c r="ID12" i="5"/>
  <c r="KZ18" i="5"/>
  <c r="KY18" i="5"/>
  <c r="LA12" i="5"/>
  <c r="KW12" i="5"/>
  <c r="KX18" i="5"/>
  <c r="KZ12" i="5"/>
  <c r="LA18" i="5"/>
  <c r="KW18" i="5"/>
  <c r="KY12" i="5"/>
  <c r="LR18" i="5"/>
  <c r="LU18" i="5"/>
  <c r="LQ18" i="5"/>
  <c r="LS12" i="5"/>
  <c r="LT18" i="5"/>
  <c r="LR12" i="5"/>
  <c r="LS18" i="5"/>
  <c r="LU12" i="5"/>
  <c r="LQ12" i="5"/>
  <c r="MN18" i="5"/>
  <c r="MM18" i="5"/>
  <c r="MO12" i="5"/>
  <c r="MK12" i="5"/>
  <c r="ML18" i="5"/>
  <c r="MN12" i="5"/>
  <c r="MO18" i="5"/>
  <c r="MK18" i="5"/>
  <c r="MM12" i="5"/>
  <c r="D10" i="5"/>
  <c r="FC12" i="5"/>
  <c r="FU12" i="5"/>
  <c r="GQ12" i="5"/>
  <c r="HB12" i="5"/>
  <c r="HM12" i="5"/>
  <c r="IE12" i="5"/>
  <c r="KE12" i="5"/>
  <c r="LK12" i="5"/>
  <c r="FK18" i="5"/>
  <c r="FN18" i="5"/>
  <c r="FJ18" i="5"/>
  <c r="FM18" i="5"/>
  <c r="FL18" i="5"/>
  <c r="JB18" i="5"/>
  <c r="IX18" i="5"/>
  <c r="JA18" i="5"/>
  <c r="IY12" i="5"/>
  <c r="IZ18" i="5"/>
  <c r="JB12" i="5"/>
  <c r="IX12" i="5"/>
  <c r="IY18" i="5"/>
  <c r="JA12" i="5"/>
  <c r="JT18" i="5"/>
  <c r="JS18" i="5"/>
  <c r="JU12" i="5"/>
  <c r="JV18" i="5"/>
  <c r="JR18" i="5"/>
  <c r="JT12" i="5"/>
  <c r="JU18" i="5"/>
  <c r="JS12" i="5"/>
  <c r="KP18" i="5"/>
  <c r="KL18" i="5"/>
  <c r="KO18" i="5"/>
  <c r="KM12" i="5"/>
  <c r="KN18" i="5"/>
  <c r="KP12" i="5"/>
  <c r="KL12" i="5"/>
  <c r="KM18" i="5"/>
  <c r="KO12" i="5"/>
  <c r="EZ12" i="5"/>
  <c r="FD12" i="5"/>
  <c r="FM12" i="5"/>
  <c r="FV12" i="5"/>
  <c r="GN12" i="5"/>
  <c r="GR12" i="5"/>
  <c r="HI12" i="5"/>
  <c r="HT12" i="5"/>
  <c r="IG12" i="5"/>
  <c r="JI12" i="5"/>
  <c r="KN12" i="5"/>
  <c r="LT12" i="5"/>
  <c r="MM16" i="5" l="1"/>
  <c r="KY16" i="5"/>
  <c r="JJ16" i="5"/>
  <c r="MC16" i="5"/>
  <c r="KN16" i="5"/>
  <c r="IZ16" i="5"/>
  <c r="HK16" i="5"/>
  <c r="FV16" i="5"/>
  <c r="EG16" i="5"/>
  <c r="CR16" i="5"/>
  <c r="BA16" i="5"/>
  <c r="LS16" i="5"/>
  <c r="KD16" i="5"/>
  <c r="IO16" i="5"/>
  <c r="HA16" i="5"/>
  <c r="FL16" i="5"/>
  <c r="DW16" i="5"/>
  <c r="CH16" i="5"/>
  <c r="LI16" i="5"/>
  <c r="JT16" i="5"/>
  <c r="IE16" i="5"/>
  <c r="GP16" i="5"/>
  <c r="FB16" i="5"/>
  <c r="DM16" i="5"/>
  <c r="BW16" i="5"/>
  <c r="GF16" i="5"/>
  <c r="MC10" i="5"/>
  <c r="KN10" i="5"/>
  <c r="IZ10" i="5"/>
  <c r="HK10" i="5"/>
  <c r="FV10" i="5"/>
  <c r="EG10" i="5"/>
  <c r="CR10" i="5"/>
  <c r="BA10" i="5"/>
  <c r="J11" i="4"/>
  <c r="EQ16" i="5"/>
  <c r="LS10" i="5"/>
  <c r="KD10" i="5"/>
  <c r="IO10" i="5"/>
  <c r="HA10" i="5"/>
  <c r="FL10" i="5"/>
  <c r="DW10" i="5"/>
  <c r="CH10" i="5"/>
  <c r="DC16" i="5"/>
  <c r="LI10" i="5"/>
  <c r="JT10" i="5"/>
  <c r="IE10" i="5"/>
  <c r="GP10" i="5"/>
  <c r="FB10" i="5"/>
  <c r="DM10" i="5"/>
  <c r="BW10" i="5"/>
  <c r="HU16" i="5"/>
  <c r="BL16" i="5"/>
  <c r="MM10" i="5"/>
  <c r="KY10" i="5"/>
  <c r="JJ10" i="5"/>
  <c r="HU10" i="5"/>
  <c r="GF10" i="5"/>
  <c r="EQ10" i="5"/>
  <c r="DC10" i="5"/>
  <c r="BL10" i="5"/>
  <c r="LQ16" i="5"/>
  <c r="KB16" i="5"/>
  <c r="LG16" i="5"/>
  <c r="JR16" i="5"/>
  <c r="IC16" i="5"/>
  <c r="GN16" i="5"/>
  <c r="EZ16" i="5"/>
  <c r="DK16" i="5"/>
  <c r="BU16" i="5"/>
  <c r="MK16" i="5"/>
  <c r="KW16" i="5"/>
  <c r="JH16" i="5"/>
  <c r="HS16" i="5"/>
  <c r="GD16" i="5"/>
  <c r="EO16" i="5"/>
  <c r="DA16" i="5"/>
  <c r="BJ16" i="5"/>
  <c r="MA16" i="5"/>
  <c r="KL16" i="5"/>
  <c r="IX16" i="5"/>
  <c r="HI16" i="5"/>
  <c r="FT16" i="5"/>
  <c r="EE16" i="5"/>
  <c r="CP16" i="5"/>
  <c r="AY16" i="5"/>
  <c r="DU16" i="5"/>
  <c r="LG10" i="5"/>
  <c r="JR10" i="5"/>
  <c r="IC10" i="5"/>
  <c r="GN10" i="5"/>
  <c r="EZ10" i="5"/>
  <c r="DK10" i="5"/>
  <c r="BU10" i="5"/>
  <c r="F11" i="4"/>
  <c r="IM16" i="5"/>
  <c r="CF16" i="5"/>
  <c r="MK10" i="5"/>
  <c r="KW10" i="5"/>
  <c r="JH10" i="5"/>
  <c r="HS10" i="5"/>
  <c r="GD10" i="5"/>
  <c r="EO10" i="5"/>
  <c r="DA10" i="5"/>
  <c r="BJ10" i="5"/>
  <c r="GY16" i="5"/>
  <c r="MA10" i="5"/>
  <c r="KL10" i="5"/>
  <c r="IX10" i="5"/>
  <c r="HI10" i="5"/>
  <c r="FT10" i="5"/>
  <c r="EE10" i="5"/>
  <c r="CP10" i="5"/>
  <c r="AY10" i="5"/>
  <c r="FJ16" i="5"/>
  <c r="LQ10" i="5"/>
  <c r="KB10" i="5"/>
  <c r="IM10" i="5"/>
  <c r="GY10" i="5"/>
  <c r="FJ10" i="5"/>
  <c r="DU10" i="5"/>
  <c r="CF10" i="5"/>
  <c r="LH16" i="5"/>
  <c r="JS16" i="5"/>
  <c r="ML16" i="5"/>
  <c r="KX16" i="5"/>
  <c r="JI16" i="5"/>
  <c r="HT16" i="5"/>
  <c r="GE16" i="5"/>
  <c r="EP16" i="5"/>
  <c r="DB16" i="5"/>
  <c r="BK16" i="5"/>
  <c r="MB16" i="5"/>
  <c r="KM16" i="5"/>
  <c r="IY16" i="5"/>
  <c r="HJ16" i="5"/>
  <c r="FU16" i="5"/>
  <c r="EF16" i="5"/>
  <c r="CQ16" i="5"/>
  <c r="AZ16" i="5"/>
  <c r="LR16" i="5"/>
  <c r="KC16" i="5"/>
  <c r="IN16" i="5"/>
  <c r="GZ16" i="5"/>
  <c r="FK16" i="5"/>
  <c r="DV16" i="5"/>
  <c r="CG16" i="5"/>
  <c r="FA16" i="5"/>
  <c r="ML10" i="5"/>
  <c r="KX10" i="5"/>
  <c r="JI10" i="5"/>
  <c r="HT10" i="5"/>
  <c r="GE10" i="5"/>
  <c r="EP10" i="5"/>
  <c r="DB10" i="5"/>
  <c r="BK10" i="5"/>
  <c r="DL16" i="5"/>
  <c r="MB10" i="5"/>
  <c r="KM10" i="5"/>
  <c r="IY10" i="5"/>
  <c r="HJ10" i="5"/>
  <c r="FU10" i="5"/>
  <c r="EF10" i="5"/>
  <c r="CQ10" i="5"/>
  <c r="AZ10" i="5"/>
  <c r="H11" i="4"/>
  <c r="ID16" i="5"/>
  <c r="BV16" i="5"/>
  <c r="LR10" i="5"/>
  <c r="KC10" i="5"/>
  <c r="IN10" i="5"/>
  <c r="GZ10" i="5"/>
  <c r="FK10" i="5"/>
  <c r="DV10" i="5"/>
  <c r="CG10" i="5"/>
  <c r="GO16" i="5"/>
  <c r="LH10" i="5"/>
  <c r="JS10" i="5"/>
  <c r="ID10" i="5"/>
  <c r="GO10" i="5"/>
  <c r="FA10" i="5"/>
  <c r="DL10" i="5"/>
  <c r="BV10" i="5"/>
  <c r="LU16" i="5"/>
  <c r="KF16" i="5"/>
  <c r="LK16" i="5"/>
  <c r="JV16" i="5"/>
  <c r="IG16" i="5"/>
  <c r="GR16" i="5"/>
  <c r="FD16" i="5"/>
  <c r="DO16" i="5"/>
  <c r="BY16" i="5"/>
  <c r="MO16" i="5"/>
  <c r="LA16" i="5"/>
  <c r="JL16" i="5"/>
  <c r="HW16" i="5"/>
  <c r="GH16" i="5"/>
  <c r="ES16" i="5"/>
  <c r="DE16" i="5"/>
  <c r="BN16" i="5"/>
  <c r="ME16" i="5"/>
  <c r="KP16" i="5"/>
  <c r="JB16" i="5"/>
  <c r="HM16" i="5"/>
  <c r="FX16" i="5"/>
  <c r="EI16" i="5"/>
  <c r="CT16" i="5"/>
  <c r="BC16" i="5"/>
  <c r="IQ16" i="5"/>
  <c r="CJ16" i="5"/>
  <c r="LK10" i="5"/>
  <c r="JV10" i="5"/>
  <c r="IG10" i="5"/>
  <c r="GR10" i="5"/>
  <c r="FD10" i="5"/>
  <c r="DO10" i="5"/>
  <c r="BY10" i="5"/>
  <c r="HC16" i="5"/>
  <c r="MO10" i="5"/>
  <c r="LA10" i="5"/>
  <c r="JL10" i="5"/>
  <c r="HW10" i="5"/>
  <c r="GH10" i="5"/>
  <c r="ES10" i="5"/>
  <c r="DE10" i="5"/>
  <c r="BN10" i="5"/>
  <c r="FN16" i="5"/>
  <c r="ME10" i="5"/>
  <c r="KP10" i="5"/>
  <c r="JB10" i="5"/>
  <c r="HM10" i="5"/>
  <c r="FX10" i="5"/>
  <c r="EI10" i="5"/>
  <c r="CT10" i="5"/>
  <c r="BC10" i="5"/>
  <c r="DY16" i="5"/>
  <c r="LU10" i="5"/>
  <c r="KF10" i="5"/>
  <c r="IQ10" i="5"/>
  <c r="HC10" i="5"/>
  <c r="FN10" i="5"/>
  <c r="DY10" i="5"/>
  <c r="CJ10" i="5"/>
  <c r="N11" i="4"/>
</calcChain>
</file>

<file path=xl/sharedStrings.xml><?xml version="1.0" encoding="utf-8"?>
<sst xmlns="http://schemas.openxmlformats.org/spreadsheetml/2006/main" count="936" uniqueCount="258">
  <si>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</si>
  <si>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</si>
  <si>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</si>
  <si>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</si>
  <si>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</si>
  <si>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</si>
  <si>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</si>
  <si>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</si>
  <si>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電気事業により生じた利益は、欠損金を埋め、なお残額があるときは、企業債の償還に充てるために残額の20分の１を下らない金額を減債積立金として積み立て、なお利益に残額があるときは、再生可能エネルギー等の利用推進を目的とする事業に必要な経費に充てるために再生可能エネルギー等利用推進積立金として、その残額の全部を積み立てることとしている。
平成30年度事業による剰余金（当年度純利益）　2,860,483千円
（使途）
減債積立金　859,874千円
再生可能エネルギー等利用推進積立金　2,000,609千円</t>
  </si>
  <si>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</si>
  <si>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</si>
  <si>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</si>
  <si>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</si>
  <si>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</si>
  <si>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</si>
  <si>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</si>
  <si>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</si>
  <si>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</si>
  <si>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</si>
  <si>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</si>
  <si>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</si>
  <si>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</si>
  <si>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</si>
  <si>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</si>
  <si>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</si>
  <si>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</si>
  <si>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</si>
  <si>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</si>
  <si>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</si>
  <si>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</si>
  <si>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</si>
  <si>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</si>
  <si>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</si>
  <si>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</si>
  <si>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</si>
  <si>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有形固定資産減価償却率、FIT収入割合については、平成30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</si>
  <si>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</si>
  <si>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</si>
  <si>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</si>
  <si>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</si>
  <si>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</si>
  <si>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</si>
  <si>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</si>
  <si>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</si>
  <si>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</si>
  <si>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</si>
  <si>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</si>
  <si>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</si>
  <si>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</si>
  <si>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</si>
  <si>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</si>
  <si>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</si>
  <si>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</si>
  <si>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</si>
  <si>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</si>
  <si>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</si>
  <si>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</si>
  <si>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</si>
  <si>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</si>
  <si>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</si>
  <si>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</si>
  <si>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</si>
  <si>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</si>
  <si>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</si>
  <si>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</si>
  <si>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</si>
  <si>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</si>
  <si>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</si>
  <si>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</si>
  <si>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</si>
  <si>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</si>
  <si>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</si>
  <si>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</si>
  <si>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</si>
  <si>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</si>
  <si>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</si>
  <si>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</si>
  <si>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</si>
  <si>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</si>
  <si>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</si>
  <si>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</si>
  <si>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</si>
  <si>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</si>
  <si>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</si>
  <si>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</si>
  <si>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</si>
  <si>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</si>
  <si>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</si>
  <si>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</si>
  <si>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</si>
  <si>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</si>
  <si>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</si>
  <si>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</si>
  <si>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</si>
  <si>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</si>
  <si>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</si>
  <si>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</si>
  <si>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</si>
  <si>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</si>
  <si>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</si>
  <si>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</si>
  <si>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</si>
  <si>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</si>
  <si>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</si>
  <si>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</si>
  <si>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</si>
  <si>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</si>
  <si>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</si>
  <si>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</si>
  <si>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</si>
  <si>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</si>
  <si>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</si>
  <si>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</si>
  <si>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</si>
  <si>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</si>
  <si>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</si>
  <si>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</si>
  <si>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010006</t>
  </si>
  <si>
    <t>46</t>
  </si>
  <si>
    <t>04</t>
  </si>
  <si>
    <t>0</t>
  </si>
  <si>
    <t>000</t>
  </si>
  <si>
    <t>北海道</t>
  </si>
  <si>
    <t>法適用</t>
  </si>
  <si>
    <t>電気事業</t>
  </si>
  <si>
    <t>自治体職員</t>
  </si>
  <si>
    <t>-</t>
  </si>
  <si>
    <t>令和２年３月３１日　鷹泊発電所ほか</t>
  </si>
  <si>
    <t>令和１７年３月３１日　シューパロ発電所</t>
  </si>
  <si>
    <t>無</t>
  </si>
  <si>
    <t>北海道電力株式会社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</si>
  <si>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</si>
  <si>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</si>
  <si>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</si>
  <si>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</si>
  <si>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</si>
  <si>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</si>
  <si>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</si>
  <si>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</si>
  <si>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</si>
  <si>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</si>
  <si>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</si>
  <si>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</si>
  <si>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</si>
  <si>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</si>
  <si>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</si>
  <si>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</si>
  <si>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</si>
  <si>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</si>
  <si>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</si>
  <si>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</si>
  <si>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</si>
  <si>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</si>
  <si>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</si>
  <si>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</si>
  <si>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</si>
  <si>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</si>
  <si>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</si>
  <si>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</si>
  <si>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</si>
  <si>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</si>
  <si>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</si>
  <si>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</si>
  <si>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</si>
  <si>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</si>
  <si>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</si>
  <si>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</si>
  <si>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</si>
  <si>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</si>
  <si>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</si>
  <si>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</si>
  <si>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</si>
  <si>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</si>
  <si>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</si>
  <si>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</si>
  <si>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</si>
  <si>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</si>
  <si>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</si>
  <si>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</si>
  <si>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</si>
  <si>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</si>
  <si>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</si>
  <si>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</si>
  <si>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</si>
  <si>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</si>
  <si>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</si>
  <si>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</si>
  <si>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</si>
  <si>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</si>
  <si>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</si>
  <si>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</si>
  <si>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</si>
  <si>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</si>
  <si>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</si>
  <si>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</si>
  <si>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</si>
  <si>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</si>
  <si>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</si>
  <si>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</si>
  <si>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</si>
  <si>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</si>
  <si>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</si>
  <si>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</si>
  <si>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</si>
  <si>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</si>
  <si>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</si>
  <si>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</si>
  <si>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</si>
  <si>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</si>
  <si>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</si>
  <si>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</si>
  <si>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</si>
  <si>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</si>
  <si>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</si>
  <si>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</si>
  <si>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</si>
  <si>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</si>
  <si>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</si>
  <si>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</si>
  <si>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</si>
  <si>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</si>
  <si>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</si>
  <si>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</si>
  <si>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</si>
  <si>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</si>
  <si>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</si>
  <si>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</si>
  <si>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</si>
  <si>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</si>
  <si>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</si>
  <si>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</si>
  <si>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</si>
  <si>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</si>
  <si>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</si>
  <si>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</si>
  <si>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</si>
  <si>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</si>
  <si>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</si>
  <si>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</si>
  <si>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</si>
  <si>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</si>
  <si>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</si>
  <si>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</si>
  <si>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</si>
  <si>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</si>
  <si>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</si>
  <si>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</si>
  <si>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</si>
  <si>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</si>
  <si>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</si>
  <si>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</si>
  <si>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</si>
  <si>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</si>
  <si>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</si>
  <si>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</si>
  <si>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平成３０年度は、７月の記録的な大雨などにより、年間発電電力量及び電力料収入が過去最高となったこと等から、各指標とも全国と比較しても経営上顕著な問題は見られず、現在の経営状況は安定しているものと考える。
・今後は、令和２年度からの一般競争入札等による売電への移行や、電力システム改革の動向などに対応するとともに、令和２年度までに経営戦略を策定し、老朽化施設の改修等を計画的に進めていく必要がある。</t>
    <rPh sb="10" eb="11">
      <t>ガツ</t>
    </rPh>
    <rPh sb="12" eb="14">
      <t>キロク</t>
    </rPh>
    <rPh sb="14" eb="15">
      <t>テキ</t>
    </rPh>
    <rPh sb="16" eb="18">
      <t>オオアメ</t>
    </rPh>
    <rPh sb="24" eb="26">
      <t>ネンカン</t>
    </rPh>
    <rPh sb="26" eb="28">
      <t>ハツデン</t>
    </rPh>
    <rPh sb="28" eb="30">
      <t>デンリョク</t>
    </rPh>
    <rPh sb="30" eb="31">
      <t>リョウ</t>
    </rPh>
    <rPh sb="31" eb="32">
      <t>オヨ</t>
    </rPh>
    <rPh sb="33" eb="36">
      <t>デンリョクリョウ</t>
    </rPh>
    <rPh sb="36" eb="38">
      <t>シュウニュウ</t>
    </rPh>
    <rPh sb="39" eb="41">
      <t>カコ</t>
    </rPh>
    <rPh sb="41" eb="43">
      <t>サイコウ</t>
    </rPh>
    <rPh sb="49" eb="50">
      <t>トウ</t>
    </rPh>
    <rPh sb="69" eb="71">
      <t>ケンチョ</t>
    </rPh>
    <rPh sb="80" eb="82">
      <t>ゲンザイ</t>
    </rPh>
    <rPh sb="97" eb="98">
      <t>カンガ</t>
    </rPh>
    <phoneticPr fontId="5"/>
  </si>
  <si>
    <t>平成３０年度の経営状況については、当局最大規模で固定価格買取制度（ＦＩＴ）の適用を受けたシューパロ発電所などで、春先の融雪による出水が順調に進んだことや、７月の記録的な大雨などにより、安定した年間発電電力量及び電力料収入を確保できた。                                                                    　  　　　こうしたことから、①経常収支比率、②営業収支比率、⑤ＥＢＩＴＤＡ（減価償却前営業利益）についても、全国平均値を大幅に上回っており、良好な状況にある。
③流動比率については、当局では建設や大規模改修について、これまで概ね企業債の借入で資金を賄ってきたことから、企業債償還金が多く、全国平均値と比較して低い傾向は続くものの、近年のＦＩＴ収入の増（現預金の増加）があること等から、平成３０年度の比率は前年度より向上した。
④供給原価については、発電電力量の増加に加え、修繕費（平成２９年度実施：川端発電所の水車、発電機のオーバーホール）が減額となったこと等により、前年度より低下するとともに、全国平均値も下回った。　　　　</t>
    <rPh sb="80" eb="83">
      <t>キロクテキ</t>
    </rPh>
    <rPh sb="84" eb="86">
      <t>オオアメ</t>
    </rPh>
    <rPh sb="374" eb="375">
      <t>トウ</t>
    </rPh>
    <rPh sb="410" eb="412">
      <t>ハツデン</t>
    </rPh>
    <rPh sb="412" eb="415">
      <t>デンリョクリョウ</t>
    </rPh>
    <rPh sb="416" eb="418">
      <t>ゾウカ</t>
    </rPh>
    <rPh sb="419" eb="420">
      <t>クワ</t>
    </rPh>
    <rPh sb="422" eb="425">
      <t>シュウゼンヒ</t>
    </rPh>
    <rPh sb="426" eb="428">
      <t>ヘイセイ</t>
    </rPh>
    <rPh sb="430" eb="432">
      <t>ネンド</t>
    </rPh>
    <rPh sb="432" eb="434">
      <t>ジッシ</t>
    </rPh>
    <rPh sb="457" eb="459">
      <t>ゲンガク</t>
    </rPh>
    <rPh sb="470" eb="471">
      <t>ゼン</t>
    </rPh>
    <phoneticPr fontId="5"/>
  </si>
  <si>
    <r>
      <t xml:space="preserve">①設備利用率については、毎年度、全国平均値を上回って推移しており、これは安定した水資源や施設の稼働率の確保によるものであり、効率的な設備利用ができているものと考えられる。
②修繕費比率については、全国平均値を下回って推移しているが、これは発電施設の大規模改修を計画的に進めていることや、大規模改修を控えた施設について、最小限の修繕にとどめていることによるもの。
なお、平成３０年度は前年度に実施した川端発電所でオーバーホール（水車・発電機分解点検補修工事）等が終了したため、減少となった。
③企業債残高対料金収入比率については、平成２７年度以降ＦＩＴ収入の増加により低下したが、引き続き全国平均値を上回って推移している。これは建設費用や大規模改修費用をこれまで概ね企業債の借入で賄ってきたことによるものであることから、企業債借入の抑制を図っていく必要がある。                  　　　　　　　　    </t>
    </r>
    <r>
      <rPr>
        <sz val="24"/>
        <color rgb="FFFF0000"/>
        <rFont val="ＭＳ ゴシック"/>
        <family val="3"/>
        <charset val="128"/>
      </rPr>
      <t xml:space="preserve">  </t>
    </r>
    <r>
      <rPr>
        <sz val="24"/>
        <color theme="1"/>
        <rFont val="ＭＳ ゴシック"/>
        <family val="3"/>
        <charset val="128"/>
      </rPr>
      <t xml:space="preserve">    ④有形固定資産減価償却率については、近年、全国平均値を下回って推移しているが、これはシューパロ発電所や滝の上発電所など新しい施設が多いことによるもの。今後とも、老朽化した施設の改修等を計画的に行っていく。
⑤ＦＩＴ収入割合については、高い数値となっているが、これはＦＩＴの適用を受けて建設したシューパロ発電所の運転開始や、大規模改修で新たにＦＩＴの適用を受けた滝の上発電所の稼働による。ＦＩＴ期間（２０年間）終了後は、電力料収入が大きく減少するリスクがあるため、その後の収入減少を考慮した経営を行っていく必要がある。</t>
    </r>
    <rPh sb="191" eb="194">
      <t>ゼンネンド</t>
    </rPh>
    <rPh sb="195" eb="197">
      <t>ジッシ</t>
    </rPh>
    <rPh sb="230" eb="232">
      <t>シュウリョウ</t>
    </rPh>
    <rPh sb="237" eb="239">
      <t>ゲンショウ</t>
    </rPh>
    <rPh sb="359" eb="362">
      <t>キギョウサイ</t>
    </rPh>
    <rPh sb="362" eb="364">
      <t>カリイレ</t>
    </rPh>
    <rPh sb="365" eb="367">
      <t>ヨクセイ</t>
    </rPh>
    <rPh sb="368" eb="369">
      <t>ハカ</t>
    </rPh>
    <rPh sb="373" eb="375">
      <t>ヒツヨウ</t>
    </rPh>
    <rPh sb="611" eb="613">
      <t>キカン</t>
    </rPh>
    <rPh sb="616" eb="617">
      <t>ネン</t>
    </rPh>
    <rPh sb="617" eb="618">
      <t>カン</t>
    </rPh>
    <rPh sb="619" eb="622">
      <t>シュウリョウゴ</t>
    </rPh>
    <rPh sb="624" eb="626">
      <t>デンリョク</t>
    </rPh>
    <rPh sb="626" eb="627">
      <t>リョウ</t>
    </rPh>
    <rPh sb="627" eb="629">
      <t>シュウニュウ</t>
    </rPh>
    <rPh sb="630" eb="631">
      <t>オオ</t>
    </rPh>
    <rPh sb="633" eb="635">
      <t>ゲンショウ</t>
    </rPh>
    <rPh sb="648" eb="649">
      <t>ゴ</t>
    </rPh>
    <rPh sb="650" eb="652">
      <t>シュウニュウ</t>
    </rPh>
    <rPh sb="652" eb="654">
      <t>ゲンショウ</t>
    </rPh>
    <rPh sb="655" eb="657">
      <t>コウリョ</t>
    </rPh>
    <rPh sb="659" eb="661">
      <t>ケイエイ</t>
    </rPh>
    <rPh sb="662" eb="663">
      <t>オコナ</t>
    </rPh>
    <rPh sb="667" eb="66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</si>
</sst>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24"/>
      <color rgb="FFFF0000"/>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5" fillId="0" borderId="16" xfId="2" applyFont="1" applyFill="1" applyBorder="1" applyAlignment="1" applyProtection="1">
      <alignment horizontal="left" vertical="top" wrapText="1"/>
      <protection locked="0"/>
    </xf>
    <xf numFmtId="0" fontId="15" fillId="0" borderId="0" xfId="2" applyFont="1" applyFill="1" applyBorder="1" applyAlignment="1" applyProtection="1">
      <alignment horizontal="left" vertical="top" wrapText="1"/>
      <protection locked="0"/>
    </xf>
    <xf numFmtId="0" fontId="15" fillId="0" borderId="17" xfId="2" applyFont="1" applyFill="1" applyBorder="1" applyAlignment="1" applyProtection="1">
      <alignment horizontal="left" vertical="top" wrapText="1"/>
      <protection locked="0"/>
    </xf>
    <xf numFmtId="0" fontId="15" fillId="0" borderId="44" xfId="2" applyFont="1" applyFill="1" applyBorder="1" applyAlignment="1" applyProtection="1">
      <alignment horizontal="left" vertical="top" wrapText="1"/>
      <protection locked="0"/>
    </xf>
    <xf numFmtId="0" fontId="15" fillId="0" borderId="45" xfId="2" applyFont="1" applyFill="1" applyBorder="1" applyAlignment="1" applyProtection="1">
      <alignment horizontal="left" vertical="top" wrapText="1"/>
      <protection locked="0"/>
    </xf>
    <xf numFmtId="0" fontId="15"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5" fillId="0" borderId="13" xfId="2" applyNumberFormat="1" applyFont="1" applyFill="1" applyBorder="1" applyAlignment="1" applyProtection="1">
      <alignment horizontal="left" vertical="top" wrapText="1"/>
      <protection locked="0"/>
    </xf>
    <xf numFmtId="0" fontId="15" fillId="0" borderId="14" xfId="2" applyNumberFormat="1" applyFont="1" applyFill="1" applyBorder="1" applyAlignment="1" applyProtection="1">
      <alignment horizontal="left" vertical="top" wrapText="1"/>
      <protection locked="0"/>
    </xf>
    <xf numFmtId="0" fontId="15" fillId="0" borderId="15" xfId="2" applyNumberFormat="1" applyFont="1" applyFill="1" applyBorder="1" applyAlignment="1" applyProtection="1">
      <alignment horizontal="left" vertical="top" wrapText="1"/>
      <protection locked="0"/>
    </xf>
    <xf numFmtId="0" fontId="15" fillId="0" borderId="16" xfId="2" applyNumberFormat="1" applyFont="1" applyFill="1" applyBorder="1" applyAlignment="1" applyProtection="1">
      <alignment horizontal="left" vertical="top" wrapText="1"/>
      <protection locked="0"/>
    </xf>
    <xf numFmtId="0" fontId="15" fillId="0" borderId="0" xfId="2" applyNumberFormat="1" applyFont="1" applyFill="1" applyBorder="1" applyAlignment="1" applyProtection="1">
      <alignment horizontal="left" vertical="top" wrapText="1"/>
      <protection locked="0"/>
    </xf>
    <xf numFmtId="0" fontId="15" fillId="0" borderId="17" xfId="2" applyNumberFormat="1" applyFont="1" applyFill="1" applyBorder="1" applyAlignment="1" applyProtection="1">
      <alignment horizontal="left" vertical="top" wrapText="1"/>
      <protection locked="0"/>
    </xf>
    <xf numFmtId="0" fontId="15" fillId="0" borderId="36" xfId="2" applyNumberFormat="1" applyFont="1" applyFill="1" applyBorder="1" applyAlignment="1" applyProtection="1">
      <alignment horizontal="left" vertical="top" wrapText="1"/>
      <protection locked="0"/>
    </xf>
    <xf numFmtId="0" fontId="15" fillId="0" borderId="37" xfId="2" applyNumberFormat="1" applyFont="1" applyFill="1" applyBorder="1" applyAlignment="1" applyProtection="1">
      <alignment horizontal="left" vertical="top" wrapText="1"/>
      <protection locked="0"/>
    </xf>
    <xf numFmtId="0" fontId="15"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5" fillId="0" borderId="1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7" xfId="2" applyFont="1" applyBorder="1" applyAlignment="1" applyProtection="1">
      <alignment horizontal="left" vertical="top" wrapText="1"/>
      <protection locked="0"/>
    </xf>
    <xf numFmtId="0" fontId="15" fillId="0" borderId="36" xfId="2" applyFont="1" applyBorder="1" applyAlignment="1" applyProtection="1">
      <alignment horizontal="left" vertical="top" wrapText="1"/>
      <protection locked="0"/>
    </xf>
    <xf numFmtId="0" fontId="15" fillId="0" borderId="37" xfId="2" applyFont="1" applyBorder="1" applyAlignment="1" applyProtection="1">
      <alignment horizontal="left" vertical="top" wrapText="1"/>
      <protection locked="0"/>
    </xf>
    <xf numFmtId="0" fontId="15"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119.4</c:v>
                </c:pt>
                <c:pt idx="1">
                  <c:v>173.1</c:v>
                </c:pt>
                <c:pt idx="2">
                  <c:v>235.2</c:v>
                </c:pt>
                <c:pt idx="3">
                  <c:v>180.5</c:v>
                </c:pt>
                <c:pt idx="4">
                  <c:v>215.2</c:v>
                </c:pt>
              </c:numCache>
            </c:numRef>
          </c:val>
          <c:extLst>
            <c:ext xmlns:c16="http://schemas.microsoft.com/office/drawing/2014/chart" uri="{C3380CC4-5D6E-409C-BE32-E72D297353CC}">
              <c16:uniqueId val="{00000000-1BB0-4E6E-A738-3A5894DF9B9B}"/>
            </c:ext>
          </c:extLst>
        </c:ser>
        <c:dLbls>
          <c:showLegendKey val="0"/>
          <c:showVal val="0"/>
          <c:showCatName val="0"/>
          <c:showSerName val="0"/>
          <c:showPercent val="0"/>
          <c:showBubbleSize val="0"/>
        </c:dLbls>
        <c:gapWidth val="180"/>
        <c:overlap val="-90"/>
        <c:axId val="317517360"/>
        <c:axId val="31751775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125.7</c:v>
                </c:pt>
                <c:pt idx="1">
                  <c:v>129.69999999999999</c:v>
                </c:pt>
                <c:pt idx="2">
                  <c:v>135.9</c:v>
                </c:pt>
                <c:pt idx="3">
                  <c:v>130.5</c:v>
                </c:pt>
                <c:pt idx="4">
                  <c:v>129.9</c:v>
                </c:pt>
              </c:numCache>
            </c:numRef>
          </c:val>
          <c:smooth val="0"/>
          <c:extLst>
            <c:ext xmlns:c16="http://schemas.microsoft.com/office/drawing/2014/chart" uri="{C3380CC4-5D6E-409C-BE32-E72D297353CC}">
              <c16:uniqueId val="{00000001-1BB0-4E6E-A738-3A5894DF9B9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BB0-4E6E-A738-3A5894DF9B9B}"/>
            </c:ext>
          </c:extLst>
        </c:ser>
        <c:dLbls>
          <c:showLegendKey val="0"/>
          <c:showVal val="0"/>
          <c:showCatName val="0"/>
          <c:showSerName val="0"/>
          <c:showPercent val="0"/>
          <c:showBubbleSize val="0"/>
        </c:dLbls>
        <c:marker val="1"/>
        <c:smooth val="0"/>
        <c:axId val="317517360"/>
        <c:axId val="317517752"/>
      </c:lineChart>
      <c:catAx>
        <c:axId val="317517360"/>
        <c:scaling>
          <c:orientation val="minMax"/>
        </c:scaling>
        <c:delete val="0"/>
        <c:axPos val="b"/>
        <c:numFmt formatCode="ge" sourceLinked="1"/>
        <c:majorTickMark val="none"/>
        <c:minorTickMark val="none"/>
        <c:tickLblPos val="none"/>
        <c:crossAx val="317517752"/>
        <c:crosses val="autoZero"/>
        <c:auto val="0"/>
        <c:lblAlgn val="ctr"/>
        <c:lblOffset val="100"/>
        <c:noMultiLvlLbl val="1"/>
      </c:catAx>
      <c:valAx>
        <c:axId val="317517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17517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0</c:v>
                </c:pt>
                <c:pt idx="1">
                  <c:v>56.9</c:v>
                </c:pt>
                <c:pt idx="2">
                  <c:v>63.6</c:v>
                </c:pt>
                <c:pt idx="3">
                  <c:v>60.7</c:v>
                </c:pt>
                <c:pt idx="4">
                  <c:v>67.2</c:v>
                </c:pt>
              </c:numCache>
            </c:numRef>
          </c:val>
          <c:extLst>
            <c:ext xmlns:c16="http://schemas.microsoft.com/office/drawing/2014/chart" uri="{C3380CC4-5D6E-409C-BE32-E72D297353CC}">
              <c16:uniqueId val="{00000000-1724-420F-A2A9-F2C583A0EB42}"/>
            </c:ext>
          </c:extLst>
        </c:ser>
        <c:dLbls>
          <c:showLegendKey val="0"/>
          <c:showVal val="0"/>
          <c:showCatName val="0"/>
          <c:showSerName val="0"/>
          <c:showPercent val="0"/>
          <c:showBubbleSize val="0"/>
        </c:dLbls>
        <c:gapWidth val="180"/>
        <c:overlap val="-90"/>
        <c:axId val="320222856"/>
        <c:axId val="32021972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16.2</c:v>
                </c:pt>
                <c:pt idx="1">
                  <c:v>18.7</c:v>
                </c:pt>
                <c:pt idx="2">
                  <c:v>20.5</c:v>
                </c:pt>
                <c:pt idx="3">
                  <c:v>21.4</c:v>
                </c:pt>
                <c:pt idx="4">
                  <c:v>22.6</c:v>
                </c:pt>
              </c:numCache>
            </c:numRef>
          </c:val>
          <c:smooth val="0"/>
          <c:extLst>
            <c:ext xmlns:c16="http://schemas.microsoft.com/office/drawing/2014/chart" uri="{C3380CC4-5D6E-409C-BE32-E72D297353CC}">
              <c16:uniqueId val="{00000001-1724-420F-A2A9-F2C583A0EB42}"/>
            </c:ext>
          </c:extLst>
        </c:ser>
        <c:dLbls>
          <c:showLegendKey val="0"/>
          <c:showVal val="0"/>
          <c:showCatName val="0"/>
          <c:showSerName val="0"/>
          <c:showPercent val="0"/>
          <c:showBubbleSize val="0"/>
        </c:dLbls>
        <c:marker val="1"/>
        <c:smooth val="0"/>
        <c:axId val="320222856"/>
        <c:axId val="320219720"/>
      </c:lineChart>
      <c:catAx>
        <c:axId val="320222856"/>
        <c:scaling>
          <c:orientation val="minMax"/>
        </c:scaling>
        <c:delete val="0"/>
        <c:axPos val="b"/>
        <c:numFmt formatCode="ge" sourceLinked="1"/>
        <c:majorTickMark val="none"/>
        <c:minorTickMark val="none"/>
        <c:tickLblPos val="none"/>
        <c:crossAx val="320219720"/>
        <c:crosses val="autoZero"/>
        <c:auto val="0"/>
        <c:lblAlgn val="ctr"/>
        <c:lblOffset val="100"/>
        <c:noMultiLvlLbl val="1"/>
      </c:catAx>
      <c:valAx>
        <c:axId val="320219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0222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42.1</c:v>
                </c:pt>
                <c:pt idx="1">
                  <c:v>41.6</c:v>
                </c:pt>
                <c:pt idx="2">
                  <c:v>47</c:v>
                </c:pt>
                <c:pt idx="3">
                  <c:v>41.4</c:v>
                </c:pt>
                <c:pt idx="4">
                  <c:v>48.7</c:v>
                </c:pt>
              </c:numCache>
            </c:numRef>
          </c:val>
          <c:extLst>
            <c:ext xmlns:c16="http://schemas.microsoft.com/office/drawing/2014/chart" uri="{C3380CC4-5D6E-409C-BE32-E72D297353CC}">
              <c16:uniqueId val="{00000000-C858-448A-B5A1-B58BFE74AC63}"/>
            </c:ext>
          </c:extLst>
        </c:ser>
        <c:dLbls>
          <c:showLegendKey val="0"/>
          <c:showVal val="0"/>
          <c:showCatName val="0"/>
          <c:showSerName val="0"/>
          <c:showPercent val="0"/>
          <c:showBubbleSize val="0"/>
        </c:dLbls>
        <c:gapWidth val="180"/>
        <c:overlap val="-90"/>
        <c:axId val="320217368"/>
        <c:axId val="32021854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39.5</c:v>
                </c:pt>
                <c:pt idx="1">
                  <c:v>39.1</c:v>
                </c:pt>
                <c:pt idx="2">
                  <c:v>37.299999999999997</c:v>
                </c:pt>
                <c:pt idx="3">
                  <c:v>38</c:v>
                </c:pt>
                <c:pt idx="4">
                  <c:v>36.5</c:v>
                </c:pt>
              </c:numCache>
            </c:numRef>
          </c:val>
          <c:smooth val="0"/>
          <c:extLst>
            <c:ext xmlns:c16="http://schemas.microsoft.com/office/drawing/2014/chart" uri="{C3380CC4-5D6E-409C-BE32-E72D297353CC}">
              <c16:uniqueId val="{00000001-C858-448A-B5A1-B58BFE74AC63}"/>
            </c:ext>
          </c:extLst>
        </c:ser>
        <c:dLbls>
          <c:showLegendKey val="0"/>
          <c:showVal val="0"/>
          <c:showCatName val="0"/>
          <c:showSerName val="0"/>
          <c:showPercent val="0"/>
          <c:showBubbleSize val="0"/>
        </c:dLbls>
        <c:marker val="1"/>
        <c:smooth val="0"/>
        <c:axId val="320217368"/>
        <c:axId val="320218544"/>
      </c:lineChart>
      <c:catAx>
        <c:axId val="320217368"/>
        <c:scaling>
          <c:orientation val="minMax"/>
        </c:scaling>
        <c:delete val="0"/>
        <c:axPos val="b"/>
        <c:numFmt formatCode="ge" sourceLinked="1"/>
        <c:majorTickMark val="none"/>
        <c:minorTickMark val="none"/>
        <c:tickLblPos val="none"/>
        <c:crossAx val="320218544"/>
        <c:crosses val="autoZero"/>
        <c:auto val="0"/>
        <c:lblAlgn val="ctr"/>
        <c:lblOffset val="100"/>
        <c:noMultiLvlLbl val="1"/>
      </c:catAx>
      <c:valAx>
        <c:axId val="320218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0217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3.5</c:v>
                </c:pt>
                <c:pt idx="1">
                  <c:v>14.2</c:v>
                </c:pt>
                <c:pt idx="2">
                  <c:v>6.3</c:v>
                </c:pt>
                <c:pt idx="3">
                  <c:v>20.2</c:v>
                </c:pt>
                <c:pt idx="4">
                  <c:v>4.8</c:v>
                </c:pt>
              </c:numCache>
            </c:numRef>
          </c:val>
          <c:extLst>
            <c:ext xmlns:c16="http://schemas.microsoft.com/office/drawing/2014/chart" uri="{C3380CC4-5D6E-409C-BE32-E72D297353CC}">
              <c16:uniqueId val="{00000000-1229-4BAA-8B82-B863BEC85BC6}"/>
            </c:ext>
          </c:extLst>
        </c:ser>
        <c:dLbls>
          <c:showLegendKey val="0"/>
          <c:showVal val="0"/>
          <c:showCatName val="0"/>
          <c:showSerName val="0"/>
          <c:showPercent val="0"/>
          <c:showBubbleSize val="0"/>
        </c:dLbls>
        <c:gapWidth val="180"/>
        <c:overlap val="-90"/>
        <c:axId val="320218152"/>
        <c:axId val="32022324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22</c:v>
                </c:pt>
                <c:pt idx="1">
                  <c:v>21.4</c:v>
                </c:pt>
                <c:pt idx="2">
                  <c:v>19.3</c:v>
                </c:pt>
                <c:pt idx="3">
                  <c:v>20.6</c:v>
                </c:pt>
                <c:pt idx="4">
                  <c:v>21.6</c:v>
                </c:pt>
              </c:numCache>
            </c:numRef>
          </c:val>
          <c:smooth val="0"/>
          <c:extLst>
            <c:ext xmlns:c16="http://schemas.microsoft.com/office/drawing/2014/chart" uri="{C3380CC4-5D6E-409C-BE32-E72D297353CC}">
              <c16:uniqueId val="{00000001-1229-4BAA-8B82-B863BEC85BC6}"/>
            </c:ext>
          </c:extLst>
        </c:ser>
        <c:dLbls>
          <c:showLegendKey val="0"/>
          <c:showVal val="0"/>
          <c:showCatName val="0"/>
          <c:showSerName val="0"/>
          <c:showPercent val="0"/>
          <c:showBubbleSize val="0"/>
        </c:dLbls>
        <c:marker val="1"/>
        <c:smooth val="0"/>
        <c:axId val="320218152"/>
        <c:axId val="320223248"/>
      </c:lineChart>
      <c:catAx>
        <c:axId val="320218152"/>
        <c:scaling>
          <c:orientation val="minMax"/>
        </c:scaling>
        <c:delete val="0"/>
        <c:axPos val="b"/>
        <c:numFmt formatCode="ge" sourceLinked="1"/>
        <c:majorTickMark val="none"/>
        <c:minorTickMark val="none"/>
        <c:tickLblPos val="none"/>
        <c:crossAx val="320223248"/>
        <c:crosses val="autoZero"/>
        <c:auto val="0"/>
        <c:lblAlgn val="ctr"/>
        <c:lblOffset val="100"/>
        <c:noMultiLvlLbl val="1"/>
      </c:catAx>
      <c:valAx>
        <c:axId val="320223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0218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445.1</c:v>
                </c:pt>
                <c:pt idx="1">
                  <c:v>226</c:v>
                </c:pt>
                <c:pt idx="2">
                  <c:v>156.19999999999999</c:v>
                </c:pt>
                <c:pt idx="3">
                  <c:v>155</c:v>
                </c:pt>
                <c:pt idx="4">
                  <c:v>118.2</c:v>
                </c:pt>
              </c:numCache>
            </c:numRef>
          </c:val>
          <c:extLst>
            <c:ext xmlns:c16="http://schemas.microsoft.com/office/drawing/2014/chart" uri="{C3380CC4-5D6E-409C-BE32-E72D297353CC}">
              <c16:uniqueId val="{00000000-F1B4-4167-8DCF-5151103567EC}"/>
            </c:ext>
          </c:extLst>
        </c:ser>
        <c:dLbls>
          <c:showLegendKey val="0"/>
          <c:showVal val="0"/>
          <c:showCatName val="0"/>
          <c:showSerName val="0"/>
          <c:showPercent val="0"/>
          <c:showBubbleSize val="0"/>
        </c:dLbls>
        <c:gapWidth val="180"/>
        <c:overlap val="-90"/>
        <c:axId val="320217760"/>
        <c:axId val="32022168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105.7</c:v>
                </c:pt>
                <c:pt idx="1">
                  <c:v>89.4</c:v>
                </c:pt>
                <c:pt idx="2">
                  <c:v>83.3</c:v>
                </c:pt>
                <c:pt idx="3">
                  <c:v>73.2</c:v>
                </c:pt>
                <c:pt idx="4">
                  <c:v>71.400000000000006</c:v>
                </c:pt>
              </c:numCache>
            </c:numRef>
          </c:val>
          <c:smooth val="0"/>
          <c:extLst>
            <c:ext xmlns:c16="http://schemas.microsoft.com/office/drawing/2014/chart" uri="{C3380CC4-5D6E-409C-BE32-E72D297353CC}">
              <c16:uniqueId val="{00000001-F1B4-4167-8DCF-5151103567EC}"/>
            </c:ext>
          </c:extLst>
        </c:ser>
        <c:dLbls>
          <c:showLegendKey val="0"/>
          <c:showVal val="0"/>
          <c:showCatName val="0"/>
          <c:showSerName val="0"/>
          <c:showPercent val="0"/>
          <c:showBubbleSize val="0"/>
        </c:dLbls>
        <c:marker val="1"/>
        <c:smooth val="0"/>
        <c:axId val="320217760"/>
        <c:axId val="320221680"/>
      </c:lineChart>
      <c:catAx>
        <c:axId val="320217760"/>
        <c:scaling>
          <c:orientation val="minMax"/>
        </c:scaling>
        <c:delete val="0"/>
        <c:axPos val="b"/>
        <c:numFmt formatCode="ge" sourceLinked="1"/>
        <c:majorTickMark val="none"/>
        <c:minorTickMark val="none"/>
        <c:tickLblPos val="none"/>
        <c:crossAx val="320221680"/>
        <c:crosses val="autoZero"/>
        <c:auto val="0"/>
        <c:lblAlgn val="ctr"/>
        <c:lblOffset val="100"/>
        <c:noMultiLvlLbl val="1"/>
      </c:catAx>
      <c:valAx>
        <c:axId val="320221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2021776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55.9</c:v>
                </c:pt>
                <c:pt idx="1">
                  <c:v>48</c:v>
                </c:pt>
                <c:pt idx="2">
                  <c:v>46.8</c:v>
                </c:pt>
                <c:pt idx="3">
                  <c:v>48.2</c:v>
                </c:pt>
                <c:pt idx="4">
                  <c:v>49.4</c:v>
                </c:pt>
              </c:numCache>
            </c:numRef>
          </c:val>
          <c:extLst>
            <c:ext xmlns:c16="http://schemas.microsoft.com/office/drawing/2014/chart" uri="{C3380CC4-5D6E-409C-BE32-E72D297353CC}">
              <c16:uniqueId val="{00000000-9AFE-440B-BA29-C2726A8F98E7}"/>
            </c:ext>
          </c:extLst>
        </c:ser>
        <c:dLbls>
          <c:showLegendKey val="0"/>
          <c:showVal val="0"/>
          <c:showCatName val="0"/>
          <c:showSerName val="0"/>
          <c:showPercent val="0"/>
          <c:showBubbleSize val="0"/>
        </c:dLbls>
        <c:gapWidth val="180"/>
        <c:overlap val="-90"/>
        <c:axId val="320222464"/>
        <c:axId val="32022403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61.3</c:v>
                </c:pt>
                <c:pt idx="1">
                  <c:v>61.7</c:v>
                </c:pt>
                <c:pt idx="2">
                  <c:v>62.1</c:v>
                </c:pt>
                <c:pt idx="3">
                  <c:v>62.6</c:v>
                </c:pt>
                <c:pt idx="4">
                  <c:v>63.4</c:v>
                </c:pt>
              </c:numCache>
            </c:numRef>
          </c:val>
          <c:smooth val="0"/>
          <c:extLst>
            <c:ext xmlns:c16="http://schemas.microsoft.com/office/drawing/2014/chart" uri="{C3380CC4-5D6E-409C-BE32-E72D297353CC}">
              <c16:uniqueId val="{00000001-9AFE-440B-BA29-C2726A8F98E7}"/>
            </c:ext>
          </c:extLst>
        </c:ser>
        <c:dLbls>
          <c:showLegendKey val="0"/>
          <c:showVal val="0"/>
          <c:showCatName val="0"/>
          <c:showSerName val="0"/>
          <c:showPercent val="0"/>
          <c:showBubbleSize val="0"/>
        </c:dLbls>
        <c:marker val="1"/>
        <c:smooth val="0"/>
        <c:axId val="320222464"/>
        <c:axId val="320224032"/>
      </c:lineChart>
      <c:catAx>
        <c:axId val="320222464"/>
        <c:scaling>
          <c:orientation val="minMax"/>
        </c:scaling>
        <c:delete val="0"/>
        <c:axPos val="b"/>
        <c:numFmt formatCode="ge" sourceLinked="1"/>
        <c:majorTickMark val="none"/>
        <c:minorTickMark val="none"/>
        <c:tickLblPos val="none"/>
        <c:crossAx val="320224032"/>
        <c:crosses val="autoZero"/>
        <c:auto val="0"/>
        <c:lblAlgn val="ctr"/>
        <c:lblOffset val="100"/>
        <c:noMultiLvlLbl val="1"/>
      </c:catAx>
      <c:valAx>
        <c:axId val="320224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0222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0</c:v>
                </c:pt>
                <c:pt idx="1">
                  <c:v>56.9</c:v>
                </c:pt>
                <c:pt idx="2">
                  <c:v>63.6</c:v>
                </c:pt>
                <c:pt idx="3">
                  <c:v>60.7</c:v>
                </c:pt>
                <c:pt idx="4">
                  <c:v>67.2</c:v>
                </c:pt>
              </c:numCache>
            </c:numRef>
          </c:val>
          <c:extLst>
            <c:ext xmlns:c16="http://schemas.microsoft.com/office/drawing/2014/chart" uri="{C3380CC4-5D6E-409C-BE32-E72D297353CC}">
              <c16:uniqueId val="{00000000-D3DD-44D0-8D11-4AC5EEFAFD48}"/>
            </c:ext>
          </c:extLst>
        </c:ser>
        <c:dLbls>
          <c:showLegendKey val="0"/>
          <c:showVal val="0"/>
          <c:showCatName val="0"/>
          <c:showSerName val="0"/>
          <c:showPercent val="0"/>
          <c:showBubbleSize val="0"/>
        </c:dLbls>
        <c:gapWidth val="180"/>
        <c:overlap val="-90"/>
        <c:axId val="320224816"/>
        <c:axId val="3208010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11.9</c:v>
                </c:pt>
                <c:pt idx="1">
                  <c:v>13.3</c:v>
                </c:pt>
                <c:pt idx="2">
                  <c:v>14.4</c:v>
                </c:pt>
                <c:pt idx="3">
                  <c:v>15.3</c:v>
                </c:pt>
                <c:pt idx="4">
                  <c:v>16.100000000000001</c:v>
                </c:pt>
              </c:numCache>
            </c:numRef>
          </c:val>
          <c:smooth val="0"/>
          <c:extLst>
            <c:ext xmlns:c16="http://schemas.microsoft.com/office/drawing/2014/chart" uri="{C3380CC4-5D6E-409C-BE32-E72D297353CC}">
              <c16:uniqueId val="{00000001-D3DD-44D0-8D11-4AC5EEFAFD48}"/>
            </c:ext>
          </c:extLst>
        </c:ser>
        <c:dLbls>
          <c:showLegendKey val="0"/>
          <c:showVal val="0"/>
          <c:showCatName val="0"/>
          <c:showSerName val="0"/>
          <c:showPercent val="0"/>
          <c:showBubbleSize val="0"/>
        </c:dLbls>
        <c:marker val="1"/>
        <c:smooth val="0"/>
        <c:axId val="320224816"/>
        <c:axId val="320801048"/>
      </c:lineChart>
      <c:catAx>
        <c:axId val="320224816"/>
        <c:scaling>
          <c:orientation val="minMax"/>
        </c:scaling>
        <c:delete val="0"/>
        <c:axPos val="b"/>
        <c:numFmt formatCode="ge" sourceLinked="1"/>
        <c:majorTickMark val="none"/>
        <c:minorTickMark val="none"/>
        <c:tickLblPos val="none"/>
        <c:crossAx val="320801048"/>
        <c:crosses val="autoZero"/>
        <c:auto val="0"/>
        <c:lblAlgn val="ctr"/>
        <c:lblOffset val="100"/>
        <c:noMultiLvlLbl val="1"/>
      </c:catAx>
      <c:valAx>
        <c:axId val="320801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0224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1B1-43BE-B41D-303BFA5190FC}"/>
            </c:ext>
          </c:extLst>
        </c:ser>
        <c:dLbls>
          <c:showLegendKey val="0"/>
          <c:showVal val="0"/>
          <c:showCatName val="0"/>
          <c:showSerName val="0"/>
          <c:showPercent val="0"/>
          <c:showBubbleSize val="0"/>
        </c:dLbls>
        <c:gapWidth val="180"/>
        <c:overlap val="-90"/>
        <c:axId val="320799480"/>
        <c:axId val="32079987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B1-43BE-B41D-303BFA5190FC}"/>
            </c:ext>
          </c:extLst>
        </c:ser>
        <c:dLbls>
          <c:showLegendKey val="0"/>
          <c:showVal val="0"/>
          <c:showCatName val="0"/>
          <c:showSerName val="0"/>
          <c:showPercent val="0"/>
          <c:showBubbleSize val="0"/>
        </c:dLbls>
        <c:marker val="1"/>
        <c:smooth val="0"/>
        <c:axId val="320799480"/>
        <c:axId val="320799872"/>
      </c:lineChart>
      <c:catAx>
        <c:axId val="320799480"/>
        <c:scaling>
          <c:orientation val="minMax"/>
        </c:scaling>
        <c:delete val="0"/>
        <c:axPos val="b"/>
        <c:numFmt formatCode="ge" sourceLinked="1"/>
        <c:majorTickMark val="none"/>
        <c:minorTickMark val="none"/>
        <c:tickLblPos val="none"/>
        <c:crossAx val="320799872"/>
        <c:crosses val="autoZero"/>
        <c:auto val="0"/>
        <c:lblAlgn val="ctr"/>
        <c:lblOffset val="100"/>
        <c:noMultiLvlLbl val="1"/>
      </c:catAx>
      <c:valAx>
        <c:axId val="320799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0799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02B-4F47-AD46-7746ABAC783D}"/>
            </c:ext>
          </c:extLst>
        </c:ser>
        <c:dLbls>
          <c:showLegendKey val="0"/>
          <c:showVal val="0"/>
          <c:showCatName val="0"/>
          <c:showSerName val="0"/>
          <c:showPercent val="0"/>
          <c:showBubbleSize val="0"/>
        </c:dLbls>
        <c:gapWidth val="180"/>
        <c:overlap val="-90"/>
        <c:axId val="320801440"/>
        <c:axId val="32080183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2B-4F47-AD46-7746ABAC783D}"/>
            </c:ext>
          </c:extLst>
        </c:ser>
        <c:dLbls>
          <c:showLegendKey val="0"/>
          <c:showVal val="0"/>
          <c:showCatName val="0"/>
          <c:showSerName val="0"/>
          <c:showPercent val="0"/>
          <c:showBubbleSize val="0"/>
        </c:dLbls>
        <c:marker val="1"/>
        <c:smooth val="0"/>
        <c:axId val="320801440"/>
        <c:axId val="320801832"/>
      </c:lineChart>
      <c:catAx>
        <c:axId val="320801440"/>
        <c:scaling>
          <c:orientation val="minMax"/>
        </c:scaling>
        <c:delete val="0"/>
        <c:axPos val="b"/>
        <c:numFmt formatCode="ge" sourceLinked="1"/>
        <c:majorTickMark val="none"/>
        <c:minorTickMark val="none"/>
        <c:tickLblPos val="none"/>
        <c:crossAx val="320801832"/>
        <c:crosses val="autoZero"/>
        <c:auto val="0"/>
        <c:lblAlgn val="ctr"/>
        <c:lblOffset val="100"/>
        <c:noMultiLvlLbl val="1"/>
      </c:catAx>
      <c:valAx>
        <c:axId val="320801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0801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B41-48F9-8FC4-ED17BEA017BC}"/>
            </c:ext>
          </c:extLst>
        </c:ser>
        <c:dLbls>
          <c:showLegendKey val="0"/>
          <c:showVal val="0"/>
          <c:showCatName val="0"/>
          <c:showSerName val="0"/>
          <c:showPercent val="0"/>
          <c:showBubbleSize val="0"/>
        </c:dLbls>
        <c:gapWidth val="180"/>
        <c:overlap val="-90"/>
        <c:axId val="320804184"/>
        <c:axId val="32080065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41-48F9-8FC4-ED17BEA017BC}"/>
            </c:ext>
          </c:extLst>
        </c:ser>
        <c:dLbls>
          <c:showLegendKey val="0"/>
          <c:showVal val="0"/>
          <c:showCatName val="0"/>
          <c:showSerName val="0"/>
          <c:showPercent val="0"/>
          <c:showBubbleSize val="0"/>
        </c:dLbls>
        <c:marker val="1"/>
        <c:smooth val="0"/>
        <c:axId val="320804184"/>
        <c:axId val="320800656"/>
      </c:lineChart>
      <c:catAx>
        <c:axId val="320804184"/>
        <c:scaling>
          <c:orientation val="minMax"/>
        </c:scaling>
        <c:delete val="0"/>
        <c:axPos val="b"/>
        <c:numFmt formatCode="ge" sourceLinked="1"/>
        <c:majorTickMark val="none"/>
        <c:minorTickMark val="none"/>
        <c:tickLblPos val="none"/>
        <c:crossAx val="320800656"/>
        <c:crosses val="autoZero"/>
        <c:auto val="0"/>
        <c:lblAlgn val="ctr"/>
        <c:lblOffset val="100"/>
        <c:noMultiLvlLbl val="1"/>
      </c:catAx>
      <c:valAx>
        <c:axId val="320800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0804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6B5-4A9F-99D8-0F1729FE67EB}"/>
            </c:ext>
          </c:extLst>
        </c:ser>
        <c:dLbls>
          <c:showLegendKey val="0"/>
          <c:showVal val="0"/>
          <c:showCatName val="0"/>
          <c:showSerName val="0"/>
          <c:showPercent val="0"/>
          <c:showBubbleSize val="0"/>
        </c:dLbls>
        <c:gapWidth val="180"/>
        <c:overlap val="-90"/>
        <c:axId val="320802616"/>
        <c:axId val="32080379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B5-4A9F-99D8-0F1729FE67EB}"/>
            </c:ext>
          </c:extLst>
        </c:ser>
        <c:dLbls>
          <c:showLegendKey val="0"/>
          <c:showVal val="0"/>
          <c:showCatName val="0"/>
          <c:showSerName val="0"/>
          <c:showPercent val="0"/>
          <c:showBubbleSize val="0"/>
        </c:dLbls>
        <c:marker val="1"/>
        <c:smooth val="0"/>
        <c:axId val="320802616"/>
        <c:axId val="320803792"/>
      </c:lineChart>
      <c:catAx>
        <c:axId val="320802616"/>
        <c:scaling>
          <c:orientation val="minMax"/>
        </c:scaling>
        <c:delete val="0"/>
        <c:axPos val="b"/>
        <c:numFmt formatCode="ge" sourceLinked="1"/>
        <c:majorTickMark val="none"/>
        <c:minorTickMark val="none"/>
        <c:tickLblPos val="none"/>
        <c:crossAx val="320803792"/>
        <c:crosses val="autoZero"/>
        <c:auto val="0"/>
        <c:lblAlgn val="ctr"/>
        <c:lblOffset val="100"/>
        <c:noMultiLvlLbl val="1"/>
      </c:catAx>
      <c:valAx>
        <c:axId val="320803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0802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139.30000000000001</c:v>
                </c:pt>
                <c:pt idx="1">
                  <c:v>191</c:v>
                </c:pt>
                <c:pt idx="2">
                  <c:v>256.8</c:v>
                </c:pt>
                <c:pt idx="3">
                  <c:v>189.5</c:v>
                </c:pt>
                <c:pt idx="4">
                  <c:v>224.3</c:v>
                </c:pt>
              </c:numCache>
            </c:numRef>
          </c:val>
          <c:extLst>
            <c:ext xmlns:c16="http://schemas.microsoft.com/office/drawing/2014/chart" uri="{C3380CC4-5D6E-409C-BE32-E72D297353CC}">
              <c16:uniqueId val="{00000000-9441-4997-A473-4FE595178939}"/>
            </c:ext>
          </c:extLst>
        </c:ser>
        <c:dLbls>
          <c:showLegendKey val="0"/>
          <c:showVal val="0"/>
          <c:showCatName val="0"/>
          <c:showSerName val="0"/>
          <c:showPercent val="0"/>
          <c:showBubbleSize val="0"/>
        </c:dLbls>
        <c:gapWidth val="180"/>
        <c:overlap val="-90"/>
        <c:axId val="319587176"/>
        <c:axId val="3195875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124.8</c:v>
                </c:pt>
                <c:pt idx="1">
                  <c:v>130.4</c:v>
                </c:pt>
                <c:pt idx="2">
                  <c:v>136.30000000000001</c:v>
                </c:pt>
                <c:pt idx="3">
                  <c:v>130.69999999999999</c:v>
                </c:pt>
                <c:pt idx="4">
                  <c:v>128.9</c:v>
                </c:pt>
              </c:numCache>
            </c:numRef>
          </c:val>
          <c:smooth val="0"/>
          <c:extLst>
            <c:ext xmlns:c16="http://schemas.microsoft.com/office/drawing/2014/chart" uri="{C3380CC4-5D6E-409C-BE32-E72D297353CC}">
              <c16:uniqueId val="{00000001-9441-4997-A473-4FE59517893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441-4997-A473-4FE595178939}"/>
            </c:ext>
          </c:extLst>
        </c:ser>
        <c:dLbls>
          <c:showLegendKey val="0"/>
          <c:showVal val="0"/>
          <c:showCatName val="0"/>
          <c:showSerName val="0"/>
          <c:showPercent val="0"/>
          <c:showBubbleSize val="0"/>
        </c:dLbls>
        <c:marker val="1"/>
        <c:smooth val="0"/>
        <c:axId val="319587176"/>
        <c:axId val="319587568"/>
      </c:lineChart>
      <c:catAx>
        <c:axId val="319587176"/>
        <c:scaling>
          <c:orientation val="minMax"/>
        </c:scaling>
        <c:delete val="0"/>
        <c:axPos val="b"/>
        <c:numFmt formatCode="ge" sourceLinked="1"/>
        <c:majorTickMark val="none"/>
        <c:minorTickMark val="none"/>
        <c:tickLblPos val="none"/>
        <c:crossAx val="319587568"/>
        <c:crosses val="autoZero"/>
        <c:auto val="0"/>
        <c:lblAlgn val="ctr"/>
        <c:lblOffset val="100"/>
        <c:noMultiLvlLbl val="1"/>
      </c:catAx>
      <c:valAx>
        <c:axId val="319587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19587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C18-4386-A875-9B05D2E1C4B4}"/>
            </c:ext>
          </c:extLst>
        </c:ser>
        <c:dLbls>
          <c:showLegendKey val="0"/>
          <c:showVal val="0"/>
          <c:showCatName val="0"/>
          <c:showSerName val="0"/>
          <c:showPercent val="0"/>
          <c:showBubbleSize val="0"/>
        </c:dLbls>
        <c:gapWidth val="180"/>
        <c:overlap val="-90"/>
        <c:axId val="320804968"/>
        <c:axId val="32080300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18-4386-A875-9B05D2E1C4B4}"/>
            </c:ext>
          </c:extLst>
        </c:ser>
        <c:dLbls>
          <c:showLegendKey val="0"/>
          <c:showVal val="0"/>
          <c:showCatName val="0"/>
          <c:showSerName val="0"/>
          <c:showPercent val="0"/>
          <c:showBubbleSize val="0"/>
        </c:dLbls>
        <c:marker val="1"/>
        <c:smooth val="0"/>
        <c:axId val="320804968"/>
        <c:axId val="320803008"/>
      </c:lineChart>
      <c:catAx>
        <c:axId val="320804968"/>
        <c:scaling>
          <c:orientation val="minMax"/>
        </c:scaling>
        <c:delete val="0"/>
        <c:axPos val="b"/>
        <c:numFmt formatCode="ge" sourceLinked="1"/>
        <c:majorTickMark val="none"/>
        <c:minorTickMark val="none"/>
        <c:tickLblPos val="none"/>
        <c:crossAx val="320803008"/>
        <c:crosses val="autoZero"/>
        <c:auto val="0"/>
        <c:lblAlgn val="ctr"/>
        <c:lblOffset val="100"/>
        <c:noMultiLvlLbl val="1"/>
      </c:catAx>
      <c:valAx>
        <c:axId val="320803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0804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BA8-4C33-920A-49CA6BF91746}"/>
            </c:ext>
          </c:extLst>
        </c:ser>
        <c:dLbls>
          <c:showLegendKey val="0"/>
          <c:showVal val="0"/>
          <c:showCatName val="0"/>
          <c:showSerName val="0"/>
          <c:showPercent val="0"/>
          <c:showBubbleSize val="0"/>
        </c:dLbls>
        <c:gapWidth val="180"/>
        <c:overlap val="-90"/>
        <c:axId val="320805360"/>
        <c:axId val="32080575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A8-4C33-920A-49CA6BF91746}"/>
            </c:ext>
          </c:extLst>
        </c:ser>
        <c:dLbls>
          <c:showLegendKey val="0"/>
          <c:showVal val="0"/>
          <c:showCatName val="0"/>
          <c:showSerName val="0"/>
          <c:showPercent val="0"/>
          <c:showBubbleSize val="0"/>
        </c:dLbls>
        <c:marker val="1"/>
        <c:smooth val="0"/>
        <c:axId val="320805360"/>
        <c:axId val="320805752"/>
      </c:lineChart>
      <c:catAx>
        <c:axId val="320805360"/>
        <c:scaling>
          <c:orientation val="minMax"/>
        </c:scaling>
        <c:delete val="0"/>
        <c:axPos val="b"/>
        <c:numFmt formatCode="ge" sourceLinked="1"/>
        <c:majorTickMark val="none"/>
        <c:minorTickMark val="none"/>
        <c:tickLblPos val="none"/>
        <c:crossAx val="320805752"/>
        <c:crosses val="autoZero"/>
        <c:auto val="0"/>
        <c:lblAlgn val="ctr"/>
        <c:lblOffset val="100"/>
        <c:noMultiLvlLbl val="1"/>
      </c:catAx>
      <c:valAx>
        <c:axId val="320805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0805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FCC-466D-AA17-330ECD106AB1}"/>
            </c:ext>
          </c:extLst>
        </c:ser>
        <c:dLbls>
          <c:showLegendKey val="0"/>
          <c:showVal val="0"/>
          <c:showCatName val="0"/>
          <c:showSerName val="0"/>
          <c:showPercent val="0"/>
          <c:showBubbleSize val="0"/>
        </c:dLbls>
        <c:gapWidth val="180"/>
        <c:overlap val="-90"/>
        <c:axId val="418609336"/>
        <c:axId val="418609728"/>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CC-466D-AA17-330ECD106AB1}"/>
            </c:ext>
          </c:extLst>
        </c:ser>
        <c:dLbls>
          <c:showLegendKey val="0"/>
          <c:showVal val="0"/>
          <c:showCatName val="0"/>
          <c:showSerName val="0"/>
          <c:showPercent val="0"/>
          <c:showBubbleSize val="0"/>
        </c:dLbls>
        <c:marker val="1"/>
        <c:smooth val="0"/>
        <c:axId val="418609336"/>
        <c:axId val="418609728"/>
      </c:lineChart>
      <c:catAx>
        <c:axId val="418609336"/>
        <c:scaling>
          <c:orientation val="minMax"/>
        </c:scaling>
        <c:delete val="0"/>
        <c:axPos val="b"/>
        <c:numFmt formatCode="ge" sourceLinked="1"/>
        <c:majorTickMark val="none"/>
        <c:minorTickMark val="none"/>
        <c:tickLblPos val="none"/>
        <c:crossAx val="418609728"/>
        <c:crosses val="autoZero"/>
        <c:auto val="0"/>
        <c:lblAlgn val="ctr"/>
        <c:lblOffset val="100"/>
        <c:noMultiLvlLbl val="1"/>
      </c:catAx>
      <c:valAx>
        <c:axId val="418609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8609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A86-4CC9-95A4-0DAF62B7807C}"/>
            </c:ext>
          </c:extLst>
        </c:ser>
        <c:dLbls>
          <c:showLegendKey val="0"/>
          <c:showVal val="0"/>
          <c:showCatName val="0"/>
          <c:showSerName val="0"/>
          <c:showPercent val="0"/>
          <c:showBubbleSize val="0"/>
        </c:dLbls>
        <c:gapWidth val="180"/>
        <c:overlap val="-90"/>
        <c:axId val="418606200"/>
        <c:axId val="41860580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86-4CC9-95A4-0DAF62B7807C}"/>
            </c:ext>
          </c:extLst>
        </c:ser>
        <c:dLbls>
          <c:showLegendKey val="0"/>
          <c:showVal val="0"/>
          <c:showCatName val="0"/>
          <c:showSerName val="0"/>
          <c:showPercent val="0"/>
          <c:showBubbleSize val="0"/>
        </c:dLbls>
        <c:marker val="1"/>
        <c:smooth val="0"/>
        <c:axId val="418606200"/>
        <c:axId val="418605808"/>
      </c:lineChart>
      <c:catAx>
        <c:axId val="418606200"/>
        <c:scaling>
          <c:orientation val="minMax"/>
        </c:scaling>
        <c:delete val="0"/>
        <c:axPos val="b"/>
        <c:numFmt formatCode="ge" sourceLinked="1"/>
        <c:majorTickMark val="none"/>
        <c:minorTickMark val="none"/>
        <c:tickLblPos val="none"/>
        <c:crossAx val="418605808"/>
        <c:crosses val="autoZero"/>
        <c:auto val="0"/>
        <c:lblAlgn val="ctr"/>
        <c:lblOffset val="100"/>
        <c:noMultiLvlLbl val="1"/>
      </c:catAx>
      <c:valAx>
        <c:axId val="418605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8606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920-4C22-9218-CDF7D942C8A4}"/>
            </c:ext>
          </c:extLst>
        </c:ser>
        <c:dLbls>
          <c:showLegendKey val="0"/>
          <c:showVal val="0"/>
          <c:showCatName val="0"/>
          <c:showSerName val="0"/>
          <c:showPercent val="0"/>
          <c:showBubbleSize val="0"/>
        </c:dLbls>
        <c:gapWidth val="180"/>
        <c:overlap val="-90"/>
        <c:axId val="418602672"/>
        <c:axId val="418607376"/>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20-4C22-9218-CDF7D942C8A4}"/>
            </c:ext>
          </c:extLst>
        </c:ser>
        <c:dLbls>
          <c:showLegendKey val="0"/>
          <c:showVal val="0"/>
          <c:showCatName val="0"/>
          <c:showSerName val="0"/>
          <c:showPercent val="0"/>
          <c:showBubbleSize val="0"/>
        </c:dLbls>
        <c:marker val="1"/>
        <c:smooth val="0"/>
        <c:axId val="418602672"/>
        <c:axId val="418607376"/>
      </c:lineChart>
      <c:catAx>
        <c:axId val="418602672"/>
        <c:scaling>
          <c:orientation val="minMax"/>
        </c:scaling>
        <c:delete val="0"/>
        <c:axPos val="b"/>
        <c:numFmt formatCode="ge" sourceLinked="1"/>
        <c:majorTickMark val="none"/>
        <c:minorTickMark val="none"/>
        <c:tickLblPos val="none"/>
        <c:crossAx val="418607376"/>
        <c:crosses val="autoZero"/>
        <c:auto val="0"/>
        <c:lblAlgn val="ctr"/>
        <c:lblOffset val="100"/>
        <c:noMultiLvlLbl val="1"/>
      </c:catAx>
      <c:valAx>
        <c:axId val="418607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860267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14A-4660-B458-67B9A26675F7}"/>
            </c:ext>
          </c:extLst>
        </c:ser>
        <c:dLbls>
          <c:showLegendKey val="0"/>
          <c:showVal val="0"/>
          <c:showCatName val="0"/>
          <c:showSerName val="0"/>
          <c:showPercent val="0"/>
          <c:showBubbleSize val="0"/>
        </c:dLbls>
        <c:gapWidth val="180"/>
        <c:overlap val="-90"/>
        <c:axId val="418606592"/>
        <c:axId val="41860698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4A-4660-B458-67B9A26675F7}"/>
            </c:ext>
          </c:extLst>
        </c:ser>
        <c:dLbls>
          <c:showLegendKey val="0"/>
          <c:showVal val="0"/>
          <c:showCatName val="0"/>
          <c:showSerName val="0"/>
          <c:showPercent val="0"/>
          <c:showBubbleSize val="0"/>
        </c:dLbls>
        <c:marker val="1"/>
        <c:smooth val="0"/>
        <c:axId val="418606592"/>
        <c:axId val="418606984"/>
      </c:lineChart>
      <c:catAx>
        <c:axId val="418606592"/>
        <c:scaling>
          <c:orientation val="minMax"/>
        </c:scaling>
        <c:delete val="0"/>
        <c:axPos val="b"/>
        <c:numFmt formatCode="ge" sourceLinked="1"/>
        <c:majorTickMark val="none"/>
        <c:minorTickMark val="none"/>
        <c:tickLblPos val="none"/>
        <c:crossAx val="418606984"/>
        <c:crosses val="autoZero"/>
        <c:auto val="0"/>
        <c:lblAlgn val="ctr"/>
        <c:lblOffset val="100"/>
        <c:noMultiLvlLbl val="1"/>
      </c:catAx>
      <c:valAx>
        <c:axId val="418606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860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4C0-4936-A4CB-27E33CC412FE}"/>
            </c:ext>
          </c:extLst>
        </c:ser>
        <c:dLbls>
          <c:showLegendKey val="0"/>
          <c:showVal val="0"/>
          <c:showCatName val="0"/>
          <c:showSerName val="0"/>
          <c:showPercent val="0"/>
          <c:showBubbleSize val="0"/>
        </c:dLbls>
        <c:gapWidth val="180"/>
        <c:overlap val="-90"/>
        <c:axId val="418608160"/>
        <c:axId val="41860855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C0-4936-A4CB-27E33CC412FE}"/>
            </c:ext>
          </c:extLst>
        </c:ser>
        <c:dLbls>
          <c:showLegendKey val="0"/>
          <c:showVal val="0"/>
          <c:showCatName val="0"/>
          <c:showSerName val="0"/>
          <c:showPercent val="0"/>
          <c:showBubbleSize val="0"/>
        </c:dLbls>
        <c:marker val="1"/>
        <c:smooth val="0"/>
        <c:axId val="418608160"/>
        <c:axId val="418608552"/>
      </c:lineChart>
      <c:catAx>
        <c:axId val="418608160"/>
        <c:scaling>
          <c:orientation val="minMax"/>
        </c:scaling>
        <c:delete val="0"/>
        <c:axPos val="b"/>
        <c:numFmt formatCode="ge" sourceLinked="1"/>
        <c:majorTickMark val="none"/>
        <c:minorTickMark val="none"/>
        <c:tickLblPos val="none"/>
        <c:crossAx val="418608552"/>
        <c:crosses val="autoZero"/>
        <c:auto val="0"/>
        <c:lblAlgn val="ctr"/>
        <c:lblOffset val="100"/>
        <c:noMultiLvlLbl val="1"/>
      </c:catAx>
      <c:valAx>
        <c:axId val="418608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8608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AA0-443C-A23B-141EBA72A005}"/>
            </c:ext>
          </c:extLst>
        </c:ser>
        <c:dLbls>
          <c:showLegendKey val="0"/>
          <c:showVal val="0"/>
          <c:showCatName val="0"/>
          <c:showSerName val="0"/>
          <c:showPercent val="0"/>
          <c:showBubbleSize val="0"/>
        </c:dLbls>
        <c:gapWidth val="180"/>
        <c:overlap val="-90"/>
        <c:axId val="418603848"/>
        <c:axId val="41860894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A0-443C-A23B-141EBA72A005}"/>
            </c:ext>
          </c:extLst>
        </c:ser>
        <c:dLbls>
          <c:showLegendKey val="0"/>
          <c:showVal val="0"/>
          <c:showCatName val="0"/>
          <c:showSerName val="0"/>
          <c:showPercent val="0"/>
          <c:showBubbleSize val="0"/>
        </c:dLbls>
        <c:marker val="1"/>
        <c:smooth val="0"/>
        <c:axId val="418603848"/>
        <c:axId val="418608944"/>
      </c:lineChart>
      <c:catAx>
        <c:axId val="418603848"/>
        <c:scaling>
          <c:orientation val="minMax"/>
        </c:scaling>
        <c:delete val="0"/>
        <c:axPos val="b"/>
        <c:numFmt formatCode="ge" sourceLinked="1"/>
        <c:majorTickMark val="none"/>
        <c:minorTickMark val="none"/>
        <c:tickLblPos val="none"/>
        <c:crossAx val="418608944"/>
        <c:crosses val="autoZero"/>
        <c:auto val="0"/>
        <c:lblAlgn val="ctr"/>
        <c:lblOffset val="100"/>
        <c:noMultiLvlLbl val="1"/>
      </c:catAx>
      <c:valAx>
        <c:axId val="418608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8603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50E-40A9-AC81-1CD30B4554B0}"/>
            </c:ext>
          </c:extLst>
        </c:ser>
        <c:dLbls>
          <c:showLegendKey val="0"/>
          <c:showVal val="0"/>
          <c:showCatName val="0"/>
          <c:showSerName val="0"/>
          <c:showPercent val="0"/>
          <c:showBubbleSize val="0"/>
        </c:dLbls>
        <c:gapWidth val="180"/>
        <c:overlap val="-90"/>
        <c:axId val="418604632"/>
        <c:axId val="41860345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0E-40A9-AC81-1CD30B4554B0}"/>
            </c:ext>
          </c:extLst>
        </c:ser>
        <c:dLbls>
          <c:showLegendKey val="0"/>
          <c:showVal val="0"/>
          <c:showCatName val="0"/>
          <c:showSerName val="0"/>
          <c:showPercent val="0"/>
          <c:showBubbleSize val="0"/>
        </c:dLbls>
        <c:marker val="1"/>
        <c:smooth val="0"/>
        <c:axId val="418604632"/>
        <c:axId val="418603456"/>
      </c:lineChart>
      <c:catAx>
        <c:axId val="418604632"/>
        <c:scaling>
          <c:orientation val="minMax"/>
        </c:scaling>
        <c:delete val="0"/>
        <c:axPos val="b"/>
        <c:numFmt formatCode="ge" sourceLinked="1"/>
        <c:majorTickMark val="none"/>
        <c:minorTickMark val="none"/>
        <c:tickLblPos val="none"/>
        <c:crossAx val="418603456"/>
        <c:crosses val="autoZero"/>
        <c:auto val="0"/>
        <c:lblAlgn val="ctr"/>
        <c:lblOffset val="100"/>
        <c:noMultiLvlLbl val="1"/>
      </c:catAx>
      <c:valAx>
        <c:axId val="418603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8604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1D9-4B89-BD36-60730F4D6F67}"/>
            </c:ext>
          </c:extLst>
        </c:ser>
        <c:dLbls>
          <c:showLegendKey val="0"/>
          <c:showVal val="0"/>
          <c:showCatName val="0"/>
          <c:showSerName val="0"/>
          <c:showPercent val="0"/>
          <c:showBubbleSize val="0"/>
        </c:dLbls>
        <c:gapWidth val="180"/>
        <c:overlap val="-90"/>
        <c:axId val="419233520"/>
        <c:axId val="4192339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D9-4B89-BD36-60730F4D6F67}"/>
            </c:ext>
          </c:extLst>
        </c:ser>
        <c:dLbls>
          <c:showLegendKey val="0"/>
          <c:showVal val="0"/>
          <c:showCatName val="0"/>
          <c:showSerName val="0"/>
          <c:showPercent val="0"/>
          <c:showBubbleSize val="0"/>
        </c:dLbls>
        <c:marker val="1"/>
        <c:smooth val="0"/>
        <c:axId val="419233520"/>
        <c:axId val="419233912"/>
      </c:lineChart>
      <c:catAx>
        <c:axId val="419233520"/>
        <c:scaling>
          <c:orientation val="minMax"/>
        </c:scaling>
        <c:delete val="0"/>
        <c:axPos val="b"/>
        <c:numFmt formatCode="ge" sourceLinked="1"/>
        <c:majorTickMark val="none"/>
        <c:minorTickMark val="none"/>
        <c:tickLblPos val="none"/>
        <c:crossAx val="419233912"/>
        <c:crosses val="autoZero"/>
        <c:auto val="0"/>
        <c:lblAlgn val="ctr"/>
        <c:lblOffset val="100"/>
        <c:noMultiLvlLbl val="1"/>
      </c:catAx>
      <c:valAx>
        <c:axId val="419233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9233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193.5</c:v>
                </c:pt>
                <c:pt idx="1">
                  <c:v>235.3</c:v>
                </c:pt>
                <c:pt idx="2">
                  <c:v>485.1</c:v>
                </c:pt>
                <c:pt idx="3">
                  <c:v>513.20000000000005</c:v>
                </c:pt>
                <c:pt idx="4">
                  <c:v>541.20000000000005</c:v>
                </c:pt>
              </c:numCache>
            </c:numRef>
          </c:val>
          <c:extLst>
            <c:ext xmlns:c16="http://schemas.microsoft.com/office/drawing/2014/chart" uri="{C3380CC4-5D6E-409C-BE32-E72D297353CC}">
              <c16:uniqueId val="{00000000-58C3-482A-8416-B79FBBD7BE2D}"/>
            </c:ext>
          </c:extLst>
        </c:ser>
        <c:dLbls>
          <c:showLegendKey val="0"/>
          <c:showVal val="0"/>
          <c:showCatName val="0"/>
          <c:showSerName val="0"/>
          <c:showPercent val="0"/>
          <c:showBubbleSize val="0"/>
        </c:dLbls>
        <c:gapWidth val="180"/>
        <c:overlap val="-90"/>
        <c:axId val="319585216"/>
        <c:axId val="319583648"/>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638.79999999999995</c:v>
                </c:pt>
                <c:pt idx="1">
                  <c:v>716.7</c:v>
                </c:pt>
                <c:pt idx="2">
                  <c:v>688</c:v>
                </c:pt>
                <c:pt idx="3">
                  <c:v>707.7</c:v>
                </c:pt>
                <c:pt idx="4">
                  <c:v>749.1</c:v>
                </c:pt>
              </c:numCache>
            </c:numRef>
          </c:val>
          <c:smooth val="0"/>
          <c:extLst>
            <c:ext xmlns:c16="http://schemas.microsoft.com/office/drawing/2014/chart" uri="{C3380CC4-5D6E-409C-BE32-E72D297353CC}">
              <c16:uniqueId val="{00000001-58C3-482A-8416-B79FBBD7BE2D}"/>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8C3-482A-8416-B79FBBD7BE2D}"/>
            </c:ext>
          </c:extLst>
        </c:ser>
        <c:dLbls>
          <c:showLegendKey val="0"/>
          <c:showVal val="0"/>
          <c:showCatName val="0"/>
          <c:showSerName val="0"/>
          <c:showPercent val="0"/>
          <c:showBubbleSize val="0"/>
        </c:dLbls>
        <c:marker val="1"/>
        <c:smooth val="0"/>
        <c:axId val="319585216"/>
        <c:axId val="319583648"/>
      </c:lineChart>
      <c:catAx>
        <c:axId val="319585216"/>
        <c:scaling>
          <c:orientation val="minMax"/>
        </c:scaling>
        <c:delete val="0"/>
        <c:axPos val="b"/>
        <c:numFmt formatCode="ge" sourceLinked="1"/>
        <c:majorTickMark val="none"/>
        <c:minorTickMark val="none"/>
        <c:tickLblPos val="none"/>
        <c:crossAx val="319583648"/>
        <c:crosses val="autoZero"/>
        <c:auto val="0"/>
        <c:lblAlgn val="ctr"/>
        <c:lblOffset val="100"/>
        <c:noMultiLvlLbl val="1"/>
      </c:catAx>
      <c:valAx>
        <c:axId val="319583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19585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AB5-4297-BA3A-384FA6127846}"/>
            </c:ext>
          </c:extLst>
        </c:ser>
        <c:dLbls>
          <c:showLegendKey val="0"/>
          <c:showVal val="0"/>
          <c:showCatName val="0"/>
          <c:showSerName val="0"/>
          <c:showPercent val="0"/>
          <c:showBubbleSize val="0"/>
        </c:dLbls>
        <c:gapWidth val="180"/>
        <c:overlap val="-90"/>
        <c:axId val="419237048"/>
        <c:axId val="41923430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B5-4297-BA3A-384FA6127846}"/>
            </c:ext>
          </c:extLst>
        </c:ser>
        <c:dLbls>
          <c:showLegendKey val="0"/>
          <c:showVal val="0"/>
          <c:showCatName val="0"/>
          <c:showSerName val="0"/>
          <c:showPercent val="0"/>
          <c:showBubbleSize val="0"/>
        </c:dLbls>
        <c:marker val="1"/>
        <c:smooth val="0"/>
        <c:axId val="419237048"/>
        <c:axId val="419234304"/>
      </c:lineChart>
      <c:catAx>
        <c:axId val="419237048"/>
        <c:scaling>
          <c:orientation val="minMax"/>
        </c:scaling>
        <c:delete val="0"/>
        <c:axPos val="b"/>
        <c:numFmt formatCode="ge" sourceLinked="1"/>
        <c:majorTickMark val="none"/>
        <c:minorTickMark val="none"/>
        <c:tickLblPos val="none"/>
        <c:crossAx val="419234304"/>
        <c:crosses val="autoZero"/>
        <c:auto val="0"/>
        <c:lblAlgn val="ctr"/>
        <c:lblOffset val="100"/>
        <c:noMultiLvlLbl val="1"/>
      </c:catAx>
      <c:valAx>
        <c:axId val="419234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9237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9339.5</c:v>
                </c:pt>
                <c:pt idx="1">
                  <c:v>6834.9</c:v>
                </c:pt>
                <c:pt idx="2">
                  <c:v>5842.5</c:v>
                </c:pt>
                <c:pt idx="3">
                  <c:v>8025.1</c:v>
                </c:pt>
                <c:pt idx="4">
                  <c:v>6553.1</c:v>
                </c:pt>
              </c:numCache>
            </c:numRef>
          </c:val>
          <c:extLst>
            <c:ext xmlns:c16="http://schemas.microsoft.com/office/drawing/2014/chart" uri="{C3380CC4-5D6E-409C-BE32-E72D297353CC}">
              <c16:uniqueId val="{00000000-11B6-469A-A5C5-F23332E5DCA3}"/>
            </c:ext>
          </c:extLst>
        </c:ser>
        <c:dLbls>
          <c:showLegendKey val="0"/>
          <c:showVal val="0"/>
          <c:showCatName val="0"/>
          <c:showSerName val="0"/>
          <c:showPercent val="0"/>
          <c:showBubbleSize val="0"/>
        </c:dLbls>
        <c:gapWidth val="180"/>
        <c:overlap val="-90"/>
        <c:axId val="319589136"/>
        <c:axId val="31958404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7493.6</c:v>
                </c:pt>
                <c:pt idx="1">
                  <c:v>8014.2</c:v>
                </c:pt>
                <c:pt idx="2">
                  <c:v>8260</c:v>
                </c:pt>
                <c:pt idx="3">
                  <c:v>8600.1</c:v>
                </c:pt>
                <c:pt idx="4">
                  <c:v>9078.5</c:v>
                </c:pt>
              </c:numCache>
            </c:numRef>
          </c:val>
          <c:smooth val="0"/>
          <c:extLst>
            <c:ext xmlns:c16="http://schemas.microsoft.com/office/drawing/2014/chart" uri="{C3380CC4-5D6E-409C-BE32-E72D297353CC}">
              <c16:uniqueId val="{00000001-11B6-469A-A5C5-F23332E5DCA3}"/>
            </c:ext>
          </c:extLst>
        </c:ser>
        <c:dLbls>
          <c:showLegendKey val="0"/>
          <c:showVal val="0"/>
          <c:showCatName val="0"/>
          <c:showSerName val="0"/>
          <c:showPercent val="0"/>
          <c:showBubbleSize val="0"/>
        </c:dLbls>
        <c:marker val="1"/>
        <c:smooth val="0"/>
        <c:axId val="319589136"/>
        <c:axId val="319584040"/>
      </c:lineChart>
      <c:catAx>
        <c:axId val="319589136"/>
        <c:scaling>
          <c:orientation val="minMax"/>
        </c:scaling>
        <c:delete val="0"/>
        <c:axPos val="b"/>
        <c:numFmt formatCode="ge" sourceLinked="1"/>
        <c:majorTickMark val="none"/>
        <c:minorTickMark val="none"/>
        <c:tickLblPos val="none"/>
        <c:crossAx val="319584040"/>
        <c:crosses val="autoZero"/>
        <c:auto val="0"/>
        <c:lblAlgn val="ctr"/>
        <c:lblOffset val="100"/>
        <c:noMultiLvlLbl val="1"/>
      </c:catAx>
      <c:valAx>
        <c:axId val="319584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19589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1272517</c:v>
                </c:pt>
                <c:pt idx="1">
                  <c:v>3264340</c:v>
                </c:pt>
                <c:pt idx="2">
                  <c:v>3829479</c:v>
                </c:pt>
                <c:pt idx="3">
                  <c:v>3006089</c:v>
                </c:pt>
                <c:pt idx="4">
                  <c:v>3774529</c:v>
                </c:pt>
              </c:numCache>
            </c:numRef>
          </c:val>
          <c:extLst>
            <c:ext xmlns:c16="http://schemas.microsoft.com/office/drawing/2014/chart" uri="{C3380CC4-5D6E-409C-BE32-E72D297353CC}">
              <c16:uniqueId val="{00000000-E7CE-4190-A072-7766DE6A10E1}"/>
            </c:ext>
          </c:extLst>
        </c:ser>
        <c:dLbls>
          <c:showLegendKey val="0"/>
          <c:showVal val="0"/>
          <c:showCatName val="0"/>
          <c:showSerName val="0"/>
          <c:showPercent val="0"/>
          <c:showBubbleSize val="0"/>
        </c:dLbls>
        <c:gapWidth val="180"/>
        <c:overlap val="-90"/>
        <c:axId val="319588744"/>
        <c:axId val="31958443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1146099</c:v>
                </c:pt>
                <c:pt idx="1">
                  <c:v>1494682</c:v>
                </c:pt>
                <c:pt idx="2">
                  <c:v>1543942</c:v>
                </c:pt>
                <c:pt idx="3">
                  <c:v>1467681</c:v>
                </c:pt>
                <c:pt idx="4">
                  <c:v>1533303</c:v>
                </c:pt>
              </c:numCache>
            </c:numRef>
          </c:val>
          <c:smooth val="0"/>
          <c:extLst>
            <c:ext xmlns:c16="http://schemas.microsoft.com/office/drawing/2014/chart" uri="{C3380CC4-5D6E-409C-BE32-E72D297353CC}">
              <c16:uniqueId val="{00000001-E7CE-4190-A072-7766DE6A10E1}"/>
            </c:ext>
          </c:extLst>
        </c:ser>
        <c:dLbls>
          <c:showLegendKey val="0"/>
          <c:showVal val="0"/>
          <c:showCatName val="0"/>
          <c:showSerName val="0"/>
          <c:showPercent val="0"/>
          <c:showBubbleSize val="0"/>
        </c:dLbls>
        <c:marker val="1"/>
        <c:smooth val="0"/>
        <c:axId val="319588744"/>
        <c:axId val="319584432"/>
      </c:lineChart>
      <c:catAx>
        <c:axId val="319588744"/>
        <c:scaling>
          <c:orientation val="minMax"/>
        </c:scaling>
        <c:delete val="0"/>
        <c:axPos val="b"/>
        <c:numFmt formatCode="ge" sourceLinked="1"/>
        <c:majorTickMark val="none"/>
        <c:minorTickMark val="none"/>
        <c:tickLblPos val="none"/>
        <c:crossAx val="319584432"/>
        <c:crosses val="autoZero"/>
        <c:auto val="0"/>
        <c:lblAlgn val="ctr"/>
        <c:lblOffset val="100"/>
        <c:noMultiLvlLbl val="1"/>
      </c:catAx>
      <c:valAx>
        <c:axId val="31958443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19588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42.1</c:v>
                </c:pt>
                <c:pt idx="1">
                  <c:v>41.6</c:v>
                </c:pt>
                <c:pt idx="2">
                  <c:v>47</c:v>
                </c:pt>
                <c:pt idx="3">
                  <c:v>41.4</c:v>
                </c:pt>
                <c:pt idx="4">
                  <c:v>48.7</c:v>
                </c:pt>
              </c:numCache>
            </c:numRef>
          </c:val>
          <c:extLst>
            <c:ext xmlns:c16="http://schemas.microsoft.com/office/drawing/2014/chart" uri="{C3380CC4-5D6E-409C-BE32-E72D297353CC}">
              <c16:uniqueId val="{00000000-9251-4F91-80E3-C45DB2F21911}"/>
            </c:ext>
          </c:extLst>
        </c:ser>
        <c:dLbls>
          <c:showLegendKey val="0"/>
          <c:showVal val="0"/>
          <c:showCatName val="0"/>
          <c:showSerName val="0"/>
          <c:showPercent val="0"/>
          <c:showBubbleSize val="0"/>
        </c:dLbls>
        <c:gapWidth val="180"/>
        <c:overlap val="-90"/>
        <c:axId val="319590312"/>
        <c:axId val="31958325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38.4</c:v>
                </c:pt>
                <c:pt idx="1">
                  <c:v>37.700000000000003</c:v>
                </c:pt>
                <c:pt idx="2">
                  <c:v>36.200000000000003</c:v>
                </c:pt>
                <c:pt idx="3">
                  <c:v>36.5</c:v>
                </c:pt>
                <c:pt idx="4">
                  <c:v>35.299999999999997</c:v>
                </c:pt>
              </c:numCache>
            </c:numRef>
          </c:val>
          <c:smooth val="0"/>
          <c:extLst>
            <c:ext xmlns:c16="http://schemas.microsoft.com/office/drawing/2014/chart" uri="{C3380CC4-5D6E-409C-BE32-E72D297353CC}">
              <c16:uniqueId val="{00000001-9251-4F91-80E3-C45DB2F21911}"/>
            </c:ext>
          </c:extLst>
        </c:ser>
        <c:dLbls>
          <c:showLegendKey val="0"/>
          <c:showVal val="0"/>
          <c:showCatName val="0"/>
          <c:showSerName val="0"/>
          <c:showPercent val="0"/>
          <c:showBubbleSize val="0"/>
        </c:dLbls>
        <c:marker val="1"/>
        <c:smooth val="0"/>
        <c:axId val="319590312"/>
        <c:axId val="319583256"/>
      </c:lineChart>
      <c:catAx>
        <c:axId val="319590312"/>
        <c:scaling>
          <c:orientation val="minMax"/>
        </c:scaling>
        <c:delete val="0"/>
        <c:axPos val="b"/>
        <c:numFmt formatCode="ge" sourceLinked="1"/>
        <c:majorTickMark val="none"/>
        <c:minorTickMark val="none"/>
        <c:tickLblPos val="none"/>
        <c:crossAx val="319583256"/>
        <c:crosses val="autoZero"/>
        <c:auto val="0"/>
        <c:lblAlgn val="ctr"/>
        <c:lblOffset val="100"/>
        <c:noMultiLvlLbl val="1"/>
      </c:catAx>
      <c:valAx>
        <c:axId val="319583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19590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3.5</c:v>
                </c:pt>
                <c:pt idx="1">
                  <c:v>14.2</c:v>
                </c:pt>
                <c:pt idx="2">
                  <c:v>6.3</c:v>
                </c:pt>
                <c:pt idx="3">
                  <c:v>20.2</c:v>
                </c:pt>
                <c:pt idx="4">
                  <c:v>4.8</c:v>
                </c:pt>
              </c:numCache>
            </c:numRef>
          </c:val>
          <c:extLst>
            <c:ext xmlns:c16="http://schemas.microsoft.com/office/drawing/2014/chart" uri="{C3380CC4-5D6E-409C-BE32-E72D297353CC}">
              <c16:uniqueId val="{00000000-E20B-4C64-9572-366591D3724D}"/>
            </c:ext>
          </c:extLst>
        </c:ser>
        <c:dLbls>
          <c:showLegendKey val="0"/>
          <c:showVal val="0"/>
          <c:showCatName val="0"/>
          <c:showSerName val="0"/>
          <c:showPercent val="0"/>
          <c:showBubbleSize val="0"/>
        </c:dLbls>
        <c:gapWidth val="180"/>
        <c:overlap val="-90"/>
        <c:axId val="319584824"/>
        <c:axId val="31958560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21.1</c:v>
                </c:pt>
                <c:pt idx="1">
                  <c:v>20</c:v>
                </c:pt>
                <c:pt idx="2">
                  <c:v>18.2</c:v>
                </c:pt>
                <c:pt idx="3">
                  <c:v>20.9</c:v>
                </c:pt>
                <c:pt idx="4">
                  <c:v>21.1</c:v>
                </c:pt>
              </c:numCache>
            </c:numRef>
          </c:val>
          <c:smooth val="0"/>
          <c:extLst>
            <c:ext xmlns:c16="http://schemas.microsoft.com/office/drawing/2014/chart" uri="{C3380CC4-5D6E-409C-BE32-E72D297353CC}">
              <c16:uniqueId val="{00000001-E20B-4C64-9572-366591D3724D}"/>
            </c:ext>
          </c:extLst>
        </c:ser>
        <c:dLbls>
          <c:showLegendKey val="0"/>
          <c:showVal val="0"/>
          <c:showCatName val="0"/>
          <c:showSerName val="0"/>
          <c:showPercent val="0"/>
          <c:showBubbleSize val="0"/>
        </c:dLbls>
        <c:marker val="1"/>
        <c:smooth val="0"/>
        <c:axId val="319584824"/>
        <c:axId val="319585608"/>
      </c:lineChart>
      <c:catAx>
        <c:axId val="319584824"/>
        <c:scaling>
          <c:orientation val="minMax"/>
        </c:scaling>
        <c:delete val="0"/>
        <c:axPos val="b"/>
        <c:numFmt formatCode="ge" sourceLinked="1"/>
        <c:majorTickMark val="none"/>
        <c:minorTickMark val="none"/>
        <c:tickLblPos val="none"/>
        <c:crossAx val="319585608"/>
        <c:crosses val="autoZero"/>
        <c:auto val="0"/>
        <c:lblAlgn val="ctr"/>
        <c:lblOffset val="100"/>
        <c:noMultiLvlLbl val="1"/>
      </c:catAx>
      <c:valAx>
        <c:axId val="319585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19584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445.1</c:v>
                </c:pt>
                <c:pt idx="1">
                  <c:v>226</c:v>
                </c:pt>
                <c:pt idx="2">
                  <c:v>156.19999999999999</c:v>
                </c:pt>
                <c:pt idx="3">
                  <c:v>155</c:v>
                </c:pt>
                <c:pt idx="4">
                  <c:v>118.2</c:v>
                </c:pt>
              </c:numCache>
            </c:numRef>
          </c:val>
          <c:extLst>
            <c:ext xmlns:c16="http://schemas.microsoft.com/office/drawing/2014/chart" uri="{C3380CC4-5D6E-409C-BE32-E72D297353CC}">
              <c16:uniqueId val="{00000000-3E2B-4793-A9AD-2ACF0FECA23C}"/>
            </c:ext>
          </c:extLst>
        </c:ser>
        <c:dLbls>
          <c:showLegendKey val="0"/>
          <c:showVal val="0"/>
          <c:showCatName val="0"/>
          <c:showSerName val="0"/>
          <c:showPercent val="0"/>
          <c:showBubbleSize val="0"/>
        </c:dLbls>
        <c:gapWidth val="180"/>
        <c:overlap val="-90"/>
        <c:axId val="319586000"/>
        <c:axId val="31958639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128.80000000000001</c:v>
                </c:pt>
                <c:pt idx="1">
                  <c:v>109.9</c:v>
                </c:pt>
                <c:pt idx="2">
                  <c:v>103.6</c:v>
                </c:pt>
                <c:pt idx="3">
                  <c:v>95.7</c:v>
                </c:pt>
                <c:pt idx="4">
                  <c:v>88.5</c:v>
                </c:pt>
              </c:numCache>
            </c:numRef>
          </c:val>
          <c:smooth val="0"/>
          <c:extLst>
            <c:ext xmlns:c16="http://schemas.microsoft.com/office/drawing/2014/chart" uri="{C3380CC4-5D6E-409C-BE32-E72D297353CC}">
              <c16:uniqueId val="{00000001-3E2B-4793-A9AD-2ACF0FECA23C}"/>
            </c:ext>
          </c:extLst>
        </c:ser>
        <c:dLbls>
          <c:showLegendKey val="0"/>
          <c:showVal val="0"/>
          <c:showCatName val="0"/>
          <c:showSerName val="0"/>
          <c:showPercent val="0"/>
          <c:showBubbleSize val="0"/>
        </c:dLbls>
        <c:marker val="1"/>
        <c:smooth val="0"/>
        <c:axId val="319586000"/>
        <c:axId val="319586392"/>
      </c:lineChart>
      <c:catAx>
        <c:axId val="319586000"/>
        <c:scaling>
          <c:orientation val="minMax"/>
        </c:scaling>
        <c:delete val="0"/>
        <c:axPos val="b"/>
        <c:numFmt formatCode="ge" sourceLinked="1"/>
        <c:majorTickMark val="none"/>
        <c:minorTickMark val="none"/>
        <c:tickLblPos val="none"/>
        <c:crossAx val="319586392"/>
        <c:crosses val="autoZero"/>
        <c:auto val="0"/>
        <c:lblAlgn val="ctr"/>
        <c:lblOffset val="100"/>
        <c:noMultiLvlLbl val="1"/>
      </c:catAx>
      <c:valAx>
        <c:axId val="319586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19586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55.9</c:v>
                </c:pt>
                <c:pt idx="1">
                  <c:v>48</c:v>
                </c:pt>
                <c:pt idx="2">
                  <c:v>46.8</c:v>
                </c:pt>
                <c:pt idx="3">
                  <c:v>48.2</c:v>
                </c:pt>
                <c:pt idx="4">
                  <c:v>49.4</c:v>
                </c:pt>
              </c:numCache>
            </c:numRef>
          </c:val>
          <c:extLst>
            <c:ext xmlns:c16="http://schemas.microsoft.com/office/drawing/2014/chart" uri="{C3380CC4-5D6E-409C-BE32-E72D297353CC}">
              <c16:uniqueId val="{00000000-C082-49BC-8016-E0ADA130C701}"/>
            </c:ext>
          </c:extLst>
        </c:ser>
        <c:dLbls>
          <c:showLegendKey val="0"/>
          <c:showVal val="0"/>
          <c:showCatName val="0"/>
          <c:showSerName val="0"/>
          <c:showPercent val="0"/>
          <c:showBubbleSize val="0"/>
        </c:dLbls>
        <c:gapWidth val="180"/>
        <c:overlap val="-90"/>
        <c:axId val="320218936"/>
        <c:axId val="32022207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59.8</c:v>
                </c:pt>
                <c:pt idx="1">
                  <c:v>59.6</c:v>
                </c:pt>
                <c:pt idx="2">
                  <c:v>60.3</c:v>
                </c:pt>
                <c:pt idx="3">
                  <c:v>60.2</c:v>
                </c:pt>
                <c:pt idx="4">
                  <c:v>61.2</c:v>
                </c:pt>
              </c:numCache>
            </c:numRef>
          </c:val>
          <c:smooth val="0"/>
          <c:extLst>
            <c:ext xmlns:c16="http://schemas.microsoft.com/office/drawing/2014/chart" uri="{C3380CC4-5D6E-409C-BE32-E72D297353CC}">
              <c16:uniqueId val="{00000001-C082-49BC-8016-E0ADA130C701}"/>
            </c:ext>
          </c:extLst>
        </c:ser>
        <c:dLbls>
          <c:showLegendKey val="0"/>
          <c:showVal val="0"/>
          <c:showCatName val="0"/>
          <c:showSerName val="0"/>
          <c:showPercent val="0"/>
          <c:showBubbleSize val="0"/>
        </c:dLbls>
        <c:marker val="1"/>
        <c:smooth val="0"/>
        <c:axId val="320218936"/>
        <c:axId val="320222072"/>
      </c:lineChart>
      <c:catAx>
        <c:axId val="320218936"/>
        <c:scaling>
          <c:orientation val="minMax"/>
        </c:scaling>
        <c:delete val="0"/>
        <c:axPos val="b"/>
        <c:numFmt formatCode="ge" sourceLinked="1"/>
        <c:majorTickMark val="none"/>
        <c:minorTickMark val="none"/>
        <c:tickLblPos val="none"/>
        <c:crossAx val="320222072"/>
        <c:crosses val="autoZero"/>
        <c:auto val="0"/>
        <c:lblAlgn val="ctr"/>
        <c:lblOffset val="100"/>
        <c:noMultiLvlLbl val="1"/>
      </c:catAx>
      <c:valAx>
        <c:axId val="320222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202189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image" Target="../media/image34.emf"/><Relationship Id="rId18" Type="http://schemas.openxmlformats.org/officeDocument/2006/relationships/image" Target="../media/image39.emf"/><Relationship Id="rId3" Type="http://schemas.openxmlformats.org/officeDocument/2006/relationships/image" Target="../media/image24.emf"/><Relationship Id="rId21" Type="http://schemas.openxmlformats.org/officeDocument/2006/relationships/image" Target="../media/image42.emf"/><Relationship Id="rId7" Type="http://schemas.openxmlformats.org/officeDocument/2006/relationships/image" Target="../media/image28.emf"/><Relationship Id="rId12" Type="http://schemas.openxmlformats.org/officeDocument/2006/relationships/image" Target="../media/image33.emf"/><Relationship Id="rId17" Type="http://schemas.openxmlformats.org/officeDocument/2006/relationships/image" Target="../media/image38.emf"/><Relationship Id="rId2" Type="http://schemas.openxmlformats.org/officeDocument/2006/relationships/image" Target="../media/image23.emf"/><Relationship Id="rId16" Type="http://schemas.openxmlformats.org/officeDocument/2006/relationships/image" Target="../media/image37.emf"/><Relationship Id="rId20" Type="http://schemas.openxmlformats.org/officeDocument/2006/relationships/image" Target="../media/image41.emf"/><Relationship Id="rId1" Type="http://schemas.openxmlformats.org/officeDocument/2006/relationships/image" Target="../media/image22.emf"/><Relationship Id="rId6" Type="http://schemas.openxmlformats.org/officeDocument/2006/relationships/image" Target="../media/image27.emf"/><Relationship Id="rId11" Type="http://schemas.openxmlformats.org/officeDocument/2006/relationships/image" Target="../media/image32.emf"/><Relationship Id="rId5" Type="http://schemas.openxmlformats.org/officeDocument/2006/relationships/image" Target="../media/image26.emf"/><Relationship Id="rId15" Type="http://schemas.openxmlformats.org/officeDocument/2006/relationships/image" Target="../media/image36.emf"/><Relationship Id="rId10" Type="http://schemas.openxmlformats.org/officeDocument/2006/relationships/image" Target="../media/image31.emf"/><Relationship Id="rId19" Type="http://schemas.openxmlformats.org/officeDocument/2006/relationships/image" Target="../media/image40.emf"/><Relationship Id="rId4" Type="http://schemas.openxmlformats.org/officeDocument/2006/relationships/image" Target="../media/image25.emf"/><Relationship Id="rId9" Type="http://schemas.openxmlformats.org/officeDocument/2006/relationships/image" Target="../media/image30.emf"/><Relationship Id="rId14"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98841" y="7296275"/>
          <a:ext cx="5688086" cy="287234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58770" y="7296275"/>
          <a:ext cx="5681284" cy="287234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11895" y="7296275"/>
          <a:ext cx="5688087" cy="287234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375906" y="7296275"/>
          <a:ext cx="5690808" cy="287234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356245" y="7296275"/>
          <a:ext cx="5697611" cy="287234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（最大出力合計84,270kW）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（最大出力合計84,270kW）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26342" y="12092420"/>
          <a:ext cx="5686265" cy="2893989"/>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26342" y="15140421"/>
          <a:ext cx="5686265" cy="288965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26342" y="18201409"/>
          <a:ext cx="5686265" cy="288965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26342" y="21245080"/>
          <a:ext cx="5686265" cy="288966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26342" y="24255558"/>
          <a:ext cx="5686265" cy="288965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12431" y="12092420"/>
          <a:ext cx="5191977" cy="2893989"/>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12431" y="15140421"/>
          <a:ext cx="5191977" cy="288965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12431" y="18201409"/>
          <a:ext cx="5191977" cy="288965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12431" y="21245080"/>
          <a:ext cx="5191977" cy="288966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12431" y="24255558"/>
          <a:ext cx="5191977" cy="288965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874633" y="12092420"/>
          <a:ext cx="5191978" cy="2893989"/>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874633" y="15140421"/>
          <a:ext cx="5191978" cy="288965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874633" y="18201409"/>
          <a:ext cx="5191978" cy="288965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874633" y="21245080"/>
          <a:ext cx="5191978" cy="288966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874633" y="24255558"/>
          <a:ext cx="5191978" cy="288965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741165" y="12092420"/>
          <a:ext cx="5191978" cy="2893989"/>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741165" y="15140421"/>
          <a:ext cx="5191978" cy="288965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741165" y="18201409"/>
          <a:ext cx="5191978" cy="288965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741165" y="21245080"/>
          <a:ext cx="5191978" cy="288966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741165" y="24255558"/>
          <a:ext cx="5191978" cy="288965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655322" y="12092420"/>
          <a:ext cx="5191977" cy="2893989"/>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655322" y="15140421"/>
          <a:ext cx="5191977" cy="288965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655322" y="18201409"/>
          <a:ext cx="5191977" cy="288965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655322" y="21245080"/>
          <a:ext cx="5191977" cy="288966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655322" y="24255558"/>
          <a:ext cx="5191977" cy="288965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5278"/>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5279"/>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5280"/>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5281"/>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5282"/>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5283"/>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5284"/>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5285"/>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5286"/>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5287"/>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5288"/>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5289"/>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5290"/>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5291"/>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5292"/>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5293"/>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5294"/>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5295"/>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5296"/>
                </a:ext>
              </a:extLst>
            </xdr:cNvPicPr>
          </xdr:nvPicPr>
          <xdr:blipFill>
            <a:blip xmlns:r="http://schemas.openxmlformats.org/officeDocument/2006/relationships" r:embed="rId47"/>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5297"/>
                </a:ext>
              </a:extLst>
            </xdr:cNvPicPr>
          </xdr:nvPicPr>
          <xdr:blipFill>
            <a:blip xmlns:r="http://schemas.openxmlformats.org/officeDocument/2006/relationships" r:embed="rId48"/>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5298"/>
                </a:ext>
              </a:extLst>
            </xdr:cNvPicPr>
          </xdr:nvPicPr>
          <xdr:blipFill>
            <a:blip xmlns:r="http://schemas.openxmlformats.org/officeDocument/2006/relationships" r:embed="rId49"/>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5299"/>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5300"/>
                </a:ext>
              </a:extLst>
            </xdr:cNvPicPr>
          </xdr:nvPicPr>
          <xdr:blipFill>
            <a:blip xmlns:r="http://schemas.openxmlformats.org/officeDocument/2006/relationships" r:embed="rId48"/>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5301"/>
                </a:ext>
              </a:extLst>
            </xdr:cNvPicPr>
          </xdr:nvPicPr>
          <xdr:blipFill>
            <a:blip xmlns:r="http://schemas.openxmlformats.org/officeDocument/2006/relationships" r:embed="rId46"/>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5302"/>
                </a:ext>
              </a:extLst>
            </xdr:cNvPicPr>
          </xdr:nvPicPr>
          <xdr:blipFill>
            <a:blip xmlns:r="http://schemas.openxmlformats.org/officeDocument/2006/relationships" r:embed="rId48"/>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5303"/>
                </a:ext>
              </a:extLst>
            </xdr:cNvPicPr>
          </xdr:nvPicPr>
          <xdr:blipFill>
            <a:blip xmlns:r="http://schemas.openxmlformats.org/officeDocument/2006/relationships" r:embed="rId4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5304"/>
                </a:ext>
              </a:extLst>
            </xdr:cNvPicPr>
          </xdr:nvPicPr>
          <xdr:blipFill>
            <a:blip xmlns:r="http://schemas.openxmlformats.org/officeDocument/2006/relationships" r:embed="rId50"/>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5305"/>
                </a:ext>
              </a:extLst>
            </xdr:cNvPicPr>
          </xdr:nvPicPr>
          <xdr:blipFill>
            <a:blip xmlns:r="http://schemas.openxmlformats.org/officeDocument/2006/relationships" r:embed="rId49"/>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5306"/>
                </a:ext>
              </a:extLst>
            </xdr:cNvPicPr>
          </xdr:nvPicPr>
          <xdr:blipFill>
            <a:blip xmlns:r="http://schemas.openxmlformats.org/officeDocument/2006/relationships" r:embed="rId48"/>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5307"/>
                </a:ext>
              </a:extLst>
            </xdr:cNvPicPr>
          </xdr:nvPicPr>
          <xdr:blipFill>
            <a:blip xmlns:r="http://schemas.openxmlformats.org/officeDocument/2006/relationships" r:embed="rId48"/>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5308"/>
                </a:ext>
              </a:extLst>
            </xdr:cNvPicPr>
          </xdr:nvPicPr>
          <xdr:blipFill>
            <a:blip xmlns:r="http://schemas.openxmlformats.org/officeDocument/2006/relationships" r:embed="rId5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5309"/>
                </a:ext>
              </a:extLst>
            </xdr:cNvPicPr>
          </xdr:nvPicPr>
          <xdr:blipFill>
            <a:blip xmlns:r="http://schemas.openxmlformats.org/officeDocument/2006/relationships" r:embed="rId5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5310"/>
                </a:ext>
              </a:extLst>
            </xdr:cNvPicPr>
          </xdr:nvPicPr>
          <xdr:blipFill>
            <a:blip xmlns:r="http://schemas.openxmlformats.org/officeDocument/2006/relationships" r:embed="rId5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5311"/>
                </a:ext>
              </a:extLst>
            </xdr:cNvPicPr>
          </xdr:nvPicPr>
          <xdr:blipFill>
            <a:blip xmlns:r="http://schemas.openxmlformats.org/officeDocument/2006/relationships" r:embed="rId5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5312"/>
                </a:ext>
              </a:extLst>
            </xdr:cNvPicPr>
          </xdr:nvPicPr>
          <xdr:blipFill>
            <a:blip xmlns:r="http://schemas.openxmlformats.org/officeDocument/2006/relationships" r:embed="rId5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5313"/>
                </a:ext>
              </a:extLst>
            </xdr:cNvPicPr>
          </xdr:nvPicPr>
          <xdr:blipFill>
            <a:blip xmlns:r="http://schemas.openxmlformats.org/officeDocument/2006/relationships" r:embed="rId51"/>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5314"/>
                </a:ext>
              </a:extLst>
            </xdr:cNvPicPr>
          </xdr:nvPicPr>
          <xdr:blipFill>
            <a:blip xmlns:r="http://schemas.openxmlformats.org/officeDocument/2006/relationships" r:embed="rId5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5315"/>
                </a:ext>
              </a:extLst>
            </xdr:cNvPicPr>
          </xdr:nvPicPr>
          <xdr:blipFill>
            <a:blip xmlns:r="http://schemas.openxmlformats.org/officeDocument/2006/relationships" r:embed="rId5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5316"/>
                </a:ext>
              </a:extLst>
            </xdr:cNvPicPr>
          </xdr:nvPicPr>
          <xdr:blipFill>
            <a:blip xmlns:r="http://schemas.openxmlformats.org/officeDocument/2006/relationships" r:embed="rId51"/>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5317"/>
                </a:ext>
              </a:extLst>
            </xdr:cNvPicPr>
          </xdr:nvPicPr>
          <xdr:blipFill>
            <a:blip xmlns:r="http://schemas.openxmlformats.org/officeDocument/2006/relationships" r:embed="rId5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5318"/>
                </a:ext>
              </a:extLst>
            </xdr:cNvPicPr>
          </xdr:nvPicPr>
          <xdr:blipFill>
            <a:blip xmlns:r="http://schemas.openxmlformats.org/officeDocument/2006/relationships" r:embed="rId51"/>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5319"/>
                </a:ext>
              </a:extLst>
            </xdr:cNvPicPr>
          </xdr:nvPicPr>
          <xdr:blipFill>
            <a:blip xmlns:r="http://schemas.openxmlformats.org/officeDocument/2006/relationships" r:embed="rId51"/>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5320"/>
                </a:ext>
              </a:extLst>
            </xdr:cNvPicPr>
          </xdr:nvPicPr>
          <xdr:blipFill>
            <a:blip xmlns:r="http://schemas.openxmlformats.org/officeDocument/2006/relationships" r:embed="rId51"/>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5321"/>
                </a:ext>
              </a:extLst>
            </xdr:cNvPicPr>
          </xdr:nvPicPr>
          <xdr:blipFill>
            <a:blip xmlns:r="http://schemas.openxmlformats.org/officeDocument/2006/relationships" r:embed="rId51"/>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5322"/>
                </a:ext>
              </a:extLst>
            </xdr:cNvPicPr>
          </xdr:nvPicPr>
          <xdr:blipFill>
            <a:blip xmlns:r="http://schemas.openxmlformats.org/officeDocument/2006/relationships" r:embed="rId51"/>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U64" zoomScale="60" zoomScaleNormal="60"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北海道</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77.900000000000006</v>
      </c>
      <c r="O3" s="129"/>
      <c r="P3" s="129"/>
      <c r="Q3" s="130"/>
      <c r="R3" s="1"/>
      <c r="S3" s="131" t="s">
        <v>8</v>
      </c>
      <c r="T3" s="132"/>
      <c r="U3" s="132"/>
      <c r="V3" s="132"/>
      <c r="W3" s="132"/>
      <c r="X3" s="132"/>
      <c r="Y3" s="132"/>
      <c r="Z3" s="132"/>
      <c r="AA3" s="132"/>
      <c r="AB3" s="132"/>
      <c r="AC3" s="132"/>
      <c r="AD3" s="132"/>
      <c r="AE3" s="132"/>
      <c r="AF3" s="132"/>
      <c r="AG3" s="132"/>
      <c r="AH3" s="133"/>
      <c r="AI3" s="1"/>
      <c r="AJ3" s="1"/>
      <c r="AK3" s="118" t="s">
        <v>256</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8</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x14ac:dyDescent="0.15">
      <c r="A7" s="1"/>
      <c r="B7" s="144" t="str">
        <f>データ!Q6</f>
        <v>-</v>
      </c>
      <c r="C7" s="142"/>
      <c r="D7" s="142"/>
      <c r="E7" s="142"/>
      <c r="F7" s="145" t="s">
        <v>127</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207305</v>
      </c>
      <c r="G12" s="162"/>
      <c r="H12" s="161">
        <f>データ!X6</f>
        <v>309198</v>
      </c>
      <c r="I12" s="162"/>
      <c r="J12" s="161">
        <f>データ!Y6</f>
        <v>347214</v>
      </c>
      <c r="K12" s="162"/>
      <c r="L12" s="161">
        <f>データ!Z6</f>
        <v>305910</v>
      </c>
      <c r="M12" s="162"/>
      <c r="N12" s="150">
        <f>データ!AA6</f>
        <v>359612</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207305</v>
      </c>
      <c r="G16" s="177"/>
      <c r="H16" s="177">
        <f>データ!AR6</f>
        <v>309198</v>
      </c>
      <c r="I16" s="177"/>
      <c r="J16" s="177">
        <f>データ!AS6</f>
        <v>347214</v>
      </c>
      <c r="K16" s="177"/>
      <c r="L16" s="177">
        <f>データ!AT6</f>
        <v>305910</v>
      </c>
      <c r="M16" s="177"/>
      <c r="N16" s="166">
        <f>データ!AU6</f>
        <v>359612</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1690420</v>
      </c>
      <c r="G19" s="180"/>
      <c r="H19" s="180"/>
      <c r="I19" s="180">
        <f>データ!AW6</f>
        <v>3464811</v>
      </c>
      <c r="J19" s="180"/>
      <c r="K19" s="180"/>
      <c r="L19" s="180">
        <f>データ!AX6</f>
        <v>5155231</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257</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255</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1urndCAEIc5FhN3CXs6unKqdCQ8chmVdpvXRSGb+4gJ4DllBxAjZ3jZ0Yi5yM1/ZD0KQ6Bi/fKcNHdrapBdvPg==" saltValue="E16GuV4MHPttJJ5aWDOYX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x14ac:dyDescent="0.15">
      <c r="A6" s="49" t="s">
        <v>115</v>
      </c>
      <c r="B6" s="67" t="str">
        <f>B7</f>
        <v>2018</v>
      </c>
      <c r="C6" s="67" t="str">
        <f t="shared" ref="C6:AX6" si="6">C7</f>
        <v>010006</v>
      </c>
      <c r="D6" s="67" t="str">
        <f t="shared" si="6"/>
        <v>46</v>
      </c>
      <c r="E6" s="67" t="str">
        <f t="shared" si="6"/>
        <v>04</v>
      </c>
      <c r="F6" s="67" t="str">
        <f t="shared" si="6"/>
        <v>0</v>
      </c>
      <c r="G6" s="67" t="str">
        <f t="shared" si="6"/>
        <v>000</v>
      </c>
      <c r="H6" s="67" t="str">
        <f t="shared" si="6"/>
        <v>北海道</v>
      </c>
      <c r="I6" s="67" t="str">
        <f t="shared" si="6"/>
        <v>法適用</v>
      </c>
      <c r="J6" s="67" t="str">
        <f t="shared" si="6"/>
        <v>電気事業</v>
      </c>
      <c r="K6" s="67" t="str">
        <f t="shared" si="6"/>
        <v>自治体職員</v>
      </c>
      <c r="L6" s="68">
        <f t="shared" si="6"/>
        <v>77.900000000000006</v>
      </c>
      <c r="M6" s="69">
        <f t="shared" si="6"/>
        <v>8</v>
      </c>
      <c r="N6" s="69" t="str">
        <f t="shared" si="6"/>
        <v>-</v>
      </c>
      <c r="O6" s="69" t="str">
        <f t="shared" si="6"/>
        <v>-</v>
      </c>
      <c r="P6" s="69" t="str">
        <f t="shared" si="6"/>
        <v>-</v>
      </c>
      <c r="Q6" s="69" t="str">
        <f t="shared" si="6"/>
        <v>-</v>
      </c>
      <c r="R6" s="70" t="str">
        <f>R7</f>
        <v>令和２年３月３１日　鷹泊発電所ほか</v>
      </c>
      <c r="S6" s="71" t="str">
        <f t="shared" si="6"/>
        <v>令和１７年３月３１日　シューパロ発電所</v>
      </c>
      <c r="T6" s="67" t="str">
        <f t="shared" si="6"/>
        <v>無</v>
      </c>
      <c r="U6" s="71" t="str">
        <f t="shared" si="6"/>
        <v>北海道電力株式会社</v>
      </c>
      <c r="V6" s="68" t="str">
        <f t="shared" si="6"/>
        <v>-</v>
      </c>
      <c r="W6" s="69">
        <f>W7</f>
        <v>207305</v>
      </c>
      <c r="X6" s="69">
        <f t="shared" si="6"/>
        <v>309198</v>
      </c>
      <c r="Y6" s="69">
        <f t="shared" si="6"/>
        <v>347214</v>
      </c>
      <c r="Z6" s="69">
        <f t="shared" si="6"/>
        <v>305910</v>
      </c>
      <c r="AA6" s="69">
        <f t="shared" si="6"/>
        <v>359612</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207305</v>
      </c>
      <c r="AR6" s="69">
        <f t="shared" si="6"/>
        <v>309198</v>
      </c>
      <c r="AS6" s="69">
        <f t="shared" si="6"/>
        <v>347214</v>
      </c>
      <c r="AT6" s="69">
        <f t="shared" si="6"/>
        <v>305910</v>
      </c>
      <c r="AU6" s="69">
        <f t="shared" si="6"/>
        <v>359612</v>
      </c>
      <c r="AV6" s="69">
        <f t="shared" si="6"/>
        <v>1690420</v>
      </c>
      <c r="AW6" s="69">
        <f t="shared" si="6"/>
        <v>3464811</v>
      </c>
      <c r="AX6" s="69">
        <f t="shared" si="6"/>
        <v>5155231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116</v>
      </c>
      <c r="C7" s="77" t="s">
        <v>117</v>
      </c>
      <c r="D7" s="77" t="s">
        <v>118</v>
      </c>
      <c r="E7" s="77" t="s">
        <v>119</v>
      </c>
      <c r="F7" s="77" t="s">
        <v>120</v>
      </c>
      <c r="G7" s="77" t="s">
        <v>121</v>
      </c>
      <c r="H7" s="77" t="s">
        <v>122</v>
      </c>
      <c r="I7" s="77" t="s">
        <v>123</v>
      </c>
      <c r="J7" s="77" t="s">
        <v>124</v>
      </c>
      <c r="K7" s="77" t="s">
        <v>125</v>
      </c>
      <c r="L7" s="78">
        <v>77.900000000000006</v>
      </c>
      <c r="M7" s="79">
        <v>8</v>
      </c>
      <c r="N7" s="79" t="s">
        <v>126</v>
      </c>
      <c r="O7" s="80" t="s">
        <v>126</v>
      </c>
      <c r="P7" s="80" t="s">
        <v>126</v>
      </c>
      <c r="Q7" s="80" t="s">
        <v>126</v>
      </c>
      <c r="R7" s="81" t="s">
        <v>127</v>
      </c>
      <c r="S7" s="81" t="s">
        <v>128</v>
      </c>
      <c r="T7" s="82" t="s">
        <v>129</v>
      </c>
      <c r="U7" s="81" t="s">
        <v>130</v>
      </c>
      <c r="V7" s="78" t="s">
        <v>126</v>
      </c>
      <c r="W7" s="80">
        <v>207305</v>
      </c>
      <c r="X7" s="80">
        <v>309198</v>
      </c>
      <c r="Y7" s="80">
        <v>347214</v>
      </c>
      <c r="Z7" s="80">
        <v>305910</v>
      </c>
      <c r="AA7" s="80">
        <v>359612</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v>207305</v>
      </c>
      <c r="AR7" s="80">
        <v>309198</v>
      </c>
      <c r="AS7" s="80">
        <v>347214</v>
      </c>
      <c r="AT7" s="80">
        <v>305910</v>
      </c>
      <c r="AU7" s="80">
        <v>359612</v>
      </c>
      <c r="AV7" s="80">
        <v>1690420</v>
      </c>
      <c r="AW7" s="80">
        <v>3464811</v>
      </c>
      <c r="AX7" s="80">
        <v>5155231</v>
      </c>
      <c r="AY7" s="83">
        <v>119.4</v>
      </c>
      <c r="AZ7" s="83">
        <v>173.1</v>
      </c>
      <c r="BA7" s="83">
        <v>235.2</v>
      </c>
      <c r="BB7" s="83">
        <v>180.5</v>
      </c>
      <c r="BC7" s="83">
        <v>215.2</v>
      </c>
      <c r="BD7" s="83">
        <v>125.7</v>
      </c>
      <c r="BE7" s="83">
        <v>129.69999999999999</v>
      </c>
      <c r="BF7" s="83">
        <v>135.9</v>
      </c>
      <c r="BG7" s="83">
        <v>130.5</v>
      </c>
      <c r="BH7" s="83">
        <v>129.9</v>
      </c>
      <c r="BI7" s="83">
        <v>100</v>
      </c>
      <c r="BJ7" s="83">
        <v>139.30000000000001</v>
      </c>
      <c r="BK7" s="83">
        <v>191</v>
      </c>
      <c r="BL7" s="83">
        <v>256.8</v>
      </c>
      <c r="BM7" s="83">
        <v>189.5</v>
      </c>
      <c r="BN7" s="83">
        <v>224.3</v>
      </c>
      <c r="BO7" s="83">
        <v>124.8</v>
      </c>
      <c r="BP7" s="83">
        <v>130.4</v>
      </c>
      <c r="BQ7" s="83">
        <v>136.30000000000001</v>
      </c>
      <c r="BR7" s="83">
        <v>130.69999999999999</v>
      </c>
      <c r="BS7" s="83">
        <v>128.9</v>
      </c>
      <c r="BT7" s="83">
        <v>100</v>
      </c>
      <c r="BU7" s="83">
        <v>193.5</v>
      </c>
      <c r="BV7" s="83">
        <v>235.3</v>
      </c>
      <c r="BW7" s="83">
        <v>485.1</v>
      </c>
      <c r="BX7" s="83">
        <v>513.20000000000005</v>
      </c>
      <c r="BY7" s="83">
        <v>541.20000000000005</v>
      </c>
      <c r="BZ7" s="83">
        <v>638.79999999999995</v>
      </c>
      <c r="CA7" s="83">
        <v>716.7</v>
      </c>
      <c r="CB7" s="83">
        <v>688</v>
      </c>
      <c r="CC7" s="83">
        <v>707.7</v>
      </c>
      <c r="CD7" s="83">
        <v>749.1</v>
      </c>
      <c r="CE7" s="83">
        <v>100</v>
      </c>
      <c r="CF7" s="83">
        <v>9339.5</v>
      </c>
      <c r="CG7" s="83">
        <v>6834.9</v>
      </c>
      <c r="CH7" s="83">
        <v>5842.5</v>
      </c>
      <c r="CI7" s="83">
        <v>8025.1</v>
      </c>
      <c r="CJ7" s="83">
        <v>6553.1</v>
      </c>
      <c r="CK7" s="83">
        <v>7493.6</v>
      </c>
      <c r="CL7" s="83">
        <v>8014.2</v>
      </c>
      <c r="CM7" s="83">
        <v>8260</v>
      </c>
      <c r="CN7" s="83">
        <v>8600.1</v>
      </c>
      <c r="CO7" s="83">
        <v>9078.5</v>
      </c>
      <c r="CP7" s="80">
        <v>1272517</v>
      </c>
      <c r="CQ7" s="80">
        <v>3264340</v>
      </c>
      <c r="CR7" s="80">
        <v>3829479</v>
      </c>
      <c r="CS7" s="80">
        <v>3006089</v>
      </c>
      <c r="CT7" s="80">
        <v>3774529</v>
      </c>
      <c r="CU7" s="80">
        <v>1146099</v>
      </c>
      <c r="CV7" s="80">
        <v>1494682</v>
      </c>
      <c r="CW7" s="80">
        <v>1543942</v>
      </c>
      <c r="CX7" s="80">
        <v>1467681</v>
      </c>
      <c r="CY7" s="80">
        <v>1533303</v>
      </c>
      <c r="CZ7" s="80">
        <v>84270</v>
      </c>
      <c r="DA7" s="83">
        <v>42.1</v>
      </c>
      <c r="DB7" s="83">
        <v>41.6</v>
      </c>
      <c r="DC7" s="83">
        <v>47</v>
      </c>
      <c r="DD7" s="83">
        <v>41.4</v>
      </c>
      <c r="DE7" s="83">
        <v>48.7</v>
      </c>
      <c r="DF7" s="83">
        <v>38.4</v>
      </c>
      <c r="DG7" s="83">
        <v>37.700000000000003</v>
      </c>
      <c r="DH7" s="83">
        <v>36.200000000000003</v>
      </c>
      <c r="DI7" s="83">
        <v>36.5</v>
      </c>
      <c r="DJ7" s="83">
        <v>35.299999999999997</v>
      </c>
      <c r="DK7" s="83">
        <v>3.5</v>
      </c>
      <c r="DL7" s="83">
        <v>14.2</v>
      </c>
      <c r="DM7" s="83">
        <v>6.3</v>
      </c>
      <c r="DN7" s="83">
        <v>20.2</v>
      </c>
      <c r="DO7" s="83">
        <v>4.8</v>
      </c>
      <c r="DP7" s="83">
        <v>21.1</v>
      </c>
      <c r="DQ7" s="83">
        <v>20</v>
      </c>
      <c r="DR7" s="83">
        <v>18.2</v>
      </c>
      <c r="DS7" s="83">
        <v>20.9</v>
      </c>
      <c r="DT7" s="83">
        <v>21.1</v>
      </c>
      <c r="DU7" s="83">
        <v>445.1</v>
      </c>
      <c r="DV7" s="83">
        <v>226</v>
      </c>
      <c r="DW7" s="83">
        <v>156.19999999999999</v>
      </c>
      <c r="DX7" s="83">
        <v>155</v>
      </c>
      <c r="DY7" s="83">
        <v>118.2</v>
      </c>
      <c r="DZ7" s="83">
        <v>128.80000000000001</v>
      </c>
      <c r="EA7" s="83">
        <v>109.9</v>
      </c>
      <c r="EB7" s="83">
        <v>103.6</v>
      </c>
      <c r="EC7" s="83">
        <v>95.7</v>
      </c>
      <c r="ED7" s="83">
        <v>88.5</v>
      </c>
      <c r="EE7" s="83">
        <v>55.9</v>
      </c>
      <c r="EF7" s="83">
        <v>48</v>
      </c>
      <c r="EG7" s="83">
        <v>46.8</v>
      </c>
      <c r="EH7" s="83">
        <v>48.2</v>
      </c>
      <c r="EI7" s="83">
        <v>49.4</v>
      </c>
      <c r="EJ7" s="83">
        <v>59.8</v>
      </c>
      <c r="EK7" s="83">
        <v>59.6</v>
      </c>
      <c r="EL7" s="83">
        <v>60.3</v>
      </c>
      <c r="EM7" s="83">
        <v>60.2</v>
      </c>
      <c r="EN7" s="83">
        <v>61.2</v>
      </c>
      <c r="EO7" s="83">
        <v>0</v>
      </c>
      <c r="EP7" s="83">
        <v>56.9</v>
      </c>
      <c r="EQ7" s="83">
        <v>63.6</v>
      </c>
      <c r="ER7" s="83">
        <v>60.7</v>
      </c>
      <c r="ES7" s="83">
        <v>67.2</v>
      </c>
      <c r="ET7" s="83">
        <v>16.2</v>
      </c>
      <c r="EU7" s="83">
        <v>18.7</v>
      </c>
      <c r="EV7" s="83">
        <v>20.5</v>
      </c>
      <c r="EW7" s="83">
        <v>21.4</v>
      </c>
      <c r="EX7" s="83">
        <v>22.6</v>
      </c>
      <c r="EY7" s="80">
        <v>84270</v>
      </c>
      <c r="EZ7" s="83">
        <v>42.1</v>
      </c>
      <c r="FA7" s="83">
        <v>41.6</v>
      </c>
      <c r="FB7" s="83">
        <v>47</v>
      </c>
      <c r="FC7" s="83">
        <v>41.4</v>
      </c>
      <c r="FD7" s="83">
        <v>48.7</v>
      </c>
      <c r="FE7" s="83">
        <v>39.5</v>
      </c>
      <c r="FF7" s="83">
        <v>39.1</v>
      </c>
      <c r="FG7" s="83">
        <v>37.299999999999997</v>
      </c>
      <c r="FH7" s="83">
        <v>38</v>
      </c>
      <c r="FI7" s="83">
        <v>36.5</v>
      </c>
      <c r="FJ7" s="83">
        <v>3.5</v>
      </c>
      <c r="FK7" s="83">
        <v>14.2</v>
      </c>
      <c r="FL7" s="83">
        <v>6.3</v>
      </c>
      <c r="FM7" s="83">
        <v>20.2</v>
      </c>
      <c r="FN7" s="83">
        <v>4.8</v>
      </c>
      <c r="FO7" s="83">
        <v>22</v>
      </c>
      <c r="FP7" s="83">
        <v>21.4</v>
      </c>
      <c r="FQ7" s="83">
        <v>19.3</v>
      </c>
      <c r="FR7" s="83">
        <v>20.6</v>
      </c>
      <c r="FS7" s="83">
        <v>21.6</v>
      </c>
      <c r="FT7" s="83">
        <v>445.1</v>
      </c>
      <c r="FU7" s="83">
        <v>226</v>
      </c>
      <c r="FV7" s="83">
        <v>156.19999999999999</v>
      </c>
      <c r="FW7" s="83">
        <v>155</v>
      </c>
      <c r="FX7" s="83">
        <v>118.2</v>
      </c>
      <c r="FY7" s="83">
        <v>105.7</v>
      </c>
      <c r="FZ7" s="83">
        <v>89.4</v>
      </c>
      <c r="GA7" s="83">
        <v>83.3</v>
      </c>
      <c r="GB7" s="83">
        <v>73.2</v>
      </c>
      <c r="GC7" s="83">
        <v>71.400000000000006</v>
      </c>
      <c r="GD7" s="83">
        <v>55.9</v>
      </c>
      <c r="GE7" s="83">
        <v>48</v>
      </c>
      <c r="GF7" s="83">
        <v>46.8</v>
      </c>
      <c r="GG7" s="83">
        <v>48.2</v>
      </c>
      <c r="GH7" s="83">
        <v>49.4</v>
      </c>
      <c r="GI7" s="83">
        <v>61.3</v>
      </c>
      <c r="GJ7" s="83">
        <v>61.7</v>
      </c>
      <c r="GK7" s="83">
        <v>62.1</v>
      </c>
      <c r="GL7" s="83">
        <v>62.6</v>
      </c>
      <c r="GM7" s="83">
        <v>63.4</v>
      </c>
      <c r="GN7" s="83">
        <v>0</v>
      </c>
      <c r="GO7" s="83">
        <v>56.9</v>
      </c>
      <c r="GP7" s="83">
        <v>63.6</v>
      </c>
      <c r="GQ7" s="83">
        <v>60.7</v>
      </c>
      <c r="GR7" s="83">
        <v>67.2</v>
      </c>
      <c r="GS7" s="83">
        <v>11.9</v>
      </c>
      <c r="GT7" s="83">
        <v>13.3</v>
      </c>
      <c r="GU7" s="83">
        <v>14.4</v>
      </c>
      <c r="GV7" s="83">
        <v>15.3</v>
      </c>
      <c r="GW7" s="83">
        <v>16.100000000000001</v>
      </c>
      <c r="GX7" s="80" t="s">
        <v>126</v>
      </c>
      <c r="GY7" s="83" t="s">
        <v>126</v>
      </c>
      <c r="GZ7" s="83" t="s">
        <v>126</v>
      </c>
      <c r="HA7" s="83" t="s">
        <v>126</v>
      </c>
      <c r="HB7" s="83" t="s">
        <v>126</v>
      </c>
      <c r="HC7" s="83" t="s">
        <v>126</v>
      </c>
      <c r="HD7" s="83">
        <v>31.4</v>
      </c>
      <c r="HE7" s="83">
        <v>31.3</v>
      </c>
      <c r="HF7" s="83">
        <v>30.4</v>
      </c>
      <c r="HG7" s="83">
        <v>31.1</v>
      </c>
      <c r="HH7" s="83">
        <v>31.5</v>
      </c>
      <c r="HI7" s="83" t="s">
        <v>126</v>
      </c>
      <c r="HJ7" s="83" t="s">
        <v>126</v>
      </c>
      <c r="HK7" s="83" t="s">
        <v>126</v>
      </c>
      <c r="HL7" s="83" t="s">
        <v>126</v>
      </c>
      <c r="HM7" s="83" t="s">
        <v>126</v>
      </c>
      <c r="HN7" s="83">
        <v>4</v>
      </c>
      <c r="HO7" s="83">
        <v>8.4</v>
      </c>
      <c r="HP7" s="83">
        <v>7.2</v>
      </c>
      <c r="HQ7" s="83">
        <v>45.8</v>
      </c>
      <c r="HR7" s="83">
        <v>43.9</v>
      </c>
      <c r="HS7" s="83" t="s">
        <v>126</v>
      </c>
      <c r="HT7" s="83" t="s">
        <v>126</v>
      </c>
      <c r="HU7" s="83" t="s">
        <v>126</v>
      </c>
      <c r="HV7" s="83" t="s">
        <v>126</v>
      </c>
      <c r="HW7" s="83" t="s">
        <v>126</v>
      </c>
      <c r="HX7" s="83">
        <v>0.8</v>
      </c>
      <c r="HY7" s="83">
        <v>0</v>
      </c>
      <c r="HZ7" s="83">
        <v>0</v>
      </c>
      <c r="IA7" s="83">
        <v>0</v>
      </c>
      <c r="IB7" s="83">
        <v>0</v>
      </c>
      <c r="IC7" s="83" t="s">
        <v>126</v>
      </c>
      <c r="ID7" s="83" t="s">
        <v>126</v>
      </c>
      <c r="IE7" s="83" t="s">
        <v>126</v>
      </c>
      <c r="IF7" s="83" t="s">
        <v>126</v>
      </c>
      <c r="IG7" s="83" t="s">
        <v>126</v>
      </c>
      <c r="IH7" s="83">
        <v>70.8</v>
      </c>
      <c r="II7" s="83">
        <v>73</v>
      </c>
      <c r="IJ7" s="83">
        <v>76.599999999999994</v>
      </c>
      <c r="IK7" s="83">
        <v>80.400000000000006</v>
      </c>
      <c r="IL7" s="83">
        <v>84.9</v>
      </c>
      <c r="IM7" s="83" t="s">
        <v>126</v>
      </c>
      <c r="IN7" s="83" t="s">
        <v>126</v>
      </c>
      <c r="IO7" s="83" t="s">
        <v>126</v>
      </c>
      <c r="IP7" s="83" t="s">
        <v>126</v>
      </c>
      <c r="IQ7" s="83" t="s">
        <v>126</v>
      </c>
      <c r="IR7" s="83">
        <v>85.4</v>
      </c>
      <c r="IS7" s="83">
        <v>82.1</v>
      </c>
      <c r="IT7" s="83">
        <v>81.3</v>
      </c>
      <c r="IU7" s="83">
        <v>47.5</v>
      </c>
      <c r="IV7" s="83">
        <v>40.4</v>
      </c>
      <c r="IW7" s="80" t="s">
        <v>126</v>
      </c>
      <c r="IX7" s="83" t="s">
        <v>126</v>
      </c>
      <c r="IY7" s="83" t="s">
        <v>126</v>
      </c>
      <c r="IZ7" s="83" t="s">
        <v>126</v>
      </c>
      <c r="JA7" s="83" t="s">
        <v>126</v>
      </c>
      <c r="JB7" s="83" t="s">
        <v>126</v>
      </c>
      <c r="JC7" s="83">
        <v>15.1</v>
      </c>
      <c r="JD7" s="83">
        <v>14</v>
      </c>
      <c r="JE7" s="83">
        <v>15.5</v>
      </c>
      <c r="JF7" s="83">
        <v>13.1</v>
      </c>
      <c r="JG7" s="83">
        <v>19.899999999999999</v>
      </c>
      <c r="JH7" s="83" t="s">
        <v>126</v>
      </c>
      <c r="JI7" s="83" t="s">
        <v>126</v>
      </c>
      <c r="JJ7" s="83" t="s">
        <v>126</v>
      </c>
      <c r="JK7" s="83" t="s">
        <v>126</v>
      </c>
      <c r="JL7" s="83" t="s">
        <v>126</v>
      </c>
      <c r="JM7" s="83">
        <v>25.4</v>
      </c>
      <c r="JN7" s="83">
        <v>20.100000000000001</v>
      </c>
      <c r="JO7" s="83">
        <v>28.4</v>
      </c>
      <c r="JP7" s="83">
        <v>25</v>
      </c>
      <c r="JQ7" s="83">
        <v>12.9</v>
      </c>
      <c r="JR7" s="83" t="s">
        <v>126</v>
      </c>
      <c r="JS7" s="83" t="s">
        <v>126</v>
      </c>
      <c r="JT7" s="83" t="s">
        <v>126</v>
      </c>
      <c r="JU7" s="83" t="s">
        <v>126</v>
      </c>
      <c r="JV7" s="83" t="s">
        <v>126</v>
      </c>
      <c r="JW7" s="83">
        <v>226.2</v>
      </c>
      <c r="JX7" s="83">
        <v>224.7</v>
      </c>
      <c r="JY7" s="83">
        <v>167.2</v>
      </c>
      <c r="JZ7" s="83">
        <v>267.7</v>
      </c>
      <c r="KA7" s="83">
        <v>155.5</v>
      </c>
      <c r="KB7" s="83" t="s">
        <v>126</v>
      </c>
      <c r="KC7" s="83" t="s">
        <v>126</v>
      </c>
      <c r="KD7" s="83" t="s">
        <v>126</v>
      </c>
      <c r="KE7" s="83" t="s">
        <v>126</v>
      </c>
      <c r="KF7" s="83" t="s">
        <v>126</v>
      </c>
      <c r="KG7" s="83">
        <v>45.2</v>
      </c>
      <c r="KH7" s="83">
        <v>48.7</v>
      </c>
      <c r="KI7" s="83">
        <v>53.3</v>
      </c>
      <c r="KJ7" s="83">
        <v>29</v>
      </c>
      <c r="KK7" s="83">
        <v>32.4</v>
      </c>
      <c r="KL7" s="83" t="s">
        <v>126</v>
      </c>
      <c r="KM7" s="83" t="s">
        <v>126</v>
      </c>
      <c r="KN7" s="83" t="s">
        <v>126</v>
      </c>
      <c r="KO7" s="83" t="s">
        <v>126</v>
      </c>
      <c r="KP7" s="83" t="s">
        <v>126</v>
      </c>
      <c r="KQ7" s="83">
        <v>100</v>
      </c>
      <c r="KR7" s="83">
        <v>100</v>
      </c>
      <c r="KS7" s="83">
        <v>100</v>
      </c>
      <c r="KT7" s="83">
        <v>100</v>
      </c>
      <c r="KU7" s="83">
        <v>100</v>
      </c>
      <c r="KV7" s="80" t="s">
        <v>126</v>
      </c>
      <c r="KW7" s="83" t="s">
        <v>126</v>
      </c>
      <c r="KX7" s="83" t="s">
        <v>126</v>
      </c>
      <c r="KY7" s="83" t="s">
        <v>126</v>
      </c>
      <c r="KZ7" s="83" t="s">
        <v>126</v>
      </c>
      <c r="LA7" s="83" t="s">
        <v>126</v>
      </c>
      <c r="LB7" s="83">
        <v>8.9</v>
      </c>
      <c r="LC7" s="83">
        <v>11.8</v>
      </c>
      <c r="LD7" s="83">
        <v>15.3</v>
      </c>
      <c r="LE7" s="83">
        <v>15.4</v>
      </c>
      <c r="LF7" s="83">
        <v>15.1</v>
      </c>
      <c r="LG7" s="83" t="s">
        <v>126</v>
      </c>
      <c r="LH7" s="83" t="s">
        <v>126</v>
      </c>
      <c r="LI7" s="83" t="s">
        <v>126</v>
      </c>
      <c r="LJ7" s="83" t="s">
        <v>126</v>
      </c>
      <c r="LK7" s="83" t="s">
        <v>126</v>
      </c>
      <c r="LL7" s="83">
        <v>2</v>
      </c>
      <c r="LM7" s="83">
        <v>1.4</v>
      </c>
      <c r="LN7" s="83">
        <v>2.4</v>
      </c>
      <c r="LO7" s="83">
        <v>4.0999999999999996</v>
      </c>
      <c r="LP7" s="83">
        <v>2.2000000000000002</v>
      </c>
      <c r="LQ7" s="83" t="s">
        <v>126</v>
      </c>
      <c r="LR7" s="83" t="s">
        <v>126</v>
      </c>
      <c r="LS7" s="83" t="s">
        <v>126</v>
      </c>
      <c r="LT7" s="83" t="s">
        <v>126</v>
      </c>
      <c r="LU7" s="83" t="s">
        <v>126</v>
      </c>
      <c r="LV7" s="83">
        <v>1128.5999999999999</v>
      </c>
      <c r="LW7" s="83">
        <v>596.79999999999995</v>
      </c>
      <c r="LX7" s="83">
        <v>494.6</v>
      </c>
      <c r="LY7" s="83">
        <v>469.5</v>
      </c>
      <c r="LZ7" s="83">
        <v>391.3</v>
      </c>
      <c r="MA7" s="83" t="s">
        <v>126</v>
      </c>
      <c r="MB7" s="83" t="s">
        <v>126</v>
      </c>
      <c r="MC7" s="83" t="s">
        <v>126</v>
      </c>
      <c r="MD7" s="83" t="s">
        <v>126</v>
      </c>
      <c r="ME7" s="83" t="s">
        <v>126</v>
      </c>
      <c r="MF7" s="83">
        <v>3.4</v>
      </c>
      <c r="MG7" s="83">
        <v>5.6</v>
      </c>
      <c r="MH7" s="83">
        <v>11.5</v>
      </c>
      <c r="MI7" s="83">
        <v>16.100000000000001</v>
      </c>
      <c r="MJ7" s="83">
        <v>22.3</v>
      </c>
      <c r="MK7" s="83" t="s">
        <v>126</v>
      </c>
      <c r="ML7" s="83" t="s">
        <v>126</v>
      </c>
      <c r="MM7" s="83" t="s">
        <v>126</v>
      </c>
      <c r="MN7" s="83" t="s">
        <v>126</v>
      </c>
      <c r="MO7" s="83" t="s">
        <v>126</v>
      </c>
      <c r="MP7" s="83">
        <v>100</v>
      </c>
      <c r="MQ7" s="83">
        <v>100</v>
      </c>
      <c r="MR7" s="83">
        <v>100</v>
      </c>
      <c r="MS7" s="83">
        <v>100</v>
      </c>
      <c r="MT7" s="83">
        <v>100</v>
      </c>
      <c r="MU7" s="83">
        <v>7</v>
      </c>
      <c r="MV7" s="83">
        <v>8</v>
      </c>
      <c r="MW7" s="83">
        <v>8</v>
      </c>
      <c r="MX7" s="83">
        <v>8</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f>IF(SUM($M$6,$MU$7:$MX$7)=0,FALSE,TRUE)</f>
        <v>1</v>
      </c>
      <c r="GE8" s="87" t="s">
        <v>131</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f>IF(SUM($N$7,$MY$7:$NB$7)=0,FALSE,TRUE)</f>
        <v>0</v>
      </c>
      <c r="ID8" s="87" t="s">
        <v>131</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f>IF(SUM($O$7,$NC$7:$NF$7)=0,FALSE,TRUE)</f>
        <v>0</v>
      </c>
      <c r="KC8" s="87" t="s">
        <v>131</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f>IF(SUM($P$7,$NG$7:$NJ$7)=0,FALSE,TRUE)</f>
        <v>0</v>
      </c>
      <c r="MB8" s="87" t="s">
        <v>131</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（最大出力合計84,270kW）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（最大出力合計84,270kW）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138</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119.4</v>
      </c>
      <c r="AZ11" s="95">
        <f>AZ7</f>
        <v>173.1</v>
      </c>
      <c r="BA11" s="95">
        <f>BA7</f>
        <v>235.2</v>
      </c>
      <c r="BB11" s="95">
        <f>BB7</f>
        <v>180.5</v>
      </c>
      <c r="BC11" s="95">
        <f>BC7</f>
        <v>215.2</v>
      </c>
      <c r="BD11" s="84"/>
      <c r="BE11" s="84"/>
      <c r="BF11" s="84"/>
      <c r="BG11" s="84"/>
      <c r="BH11" s="84"/>
      <c r="BI11" s="94" t="s">
        <v>139</v>
      </c>
      <c r="BJ11" s="95">
        <f>BJ7</f>
        <v>139.30000000000001</v>
      </c>
      <c r="BK11" s="95">
        <f>BK7</f>
        <v>191</v>
      </c>
      <c r="BL11" s="95">
        <f>BL7</f>
        <v>256.8</v>
      </c>
      <c r="BM11" s="95">
        <f>BM7</f>
        <v>189.5</v>
      </c>
      <c r="BN11" s="95">
        <f>BN7</f>
        <v>224.3</v>
      </c>
      <c r="BO11" s="84"/>
      <c r="BP11" s="84"/>
      <c r="BQ11" s="84"/>
      <c r="BR11" s="84"/>
      <c r="BS11" s="84"/>
      <c r="BT11" s="94" t="s">
        <v>139</v>
      </c>
      <c r="BU11" s="95">
        <f>BU7</f>
        <v>193.5</v>
      </c>
      <c r="BV11" s="95">
        <f>BV7</f>
        <v>235.3</v>
      </c>
      <c r="BW11" s="95">
        <f>BW7</f>
        <v>485.1</v>
      </c>
      <c r="BX11" s="95">
        <f>BX7</f>
        <v>513.20000000000005</v>
      </c>
      <c r="BY11" s="95">
        <f>BY7</f>
        <v>541.20000000000005</v>
      </c>
      <c r="BZ11" s="84"/>
      <c r="CA11" s="84"/>
      <c r="CB11" s="84"/>
      <c r="CC11" s="84"/>
      <c r="CD11" s="84"/>
      <c r="CE11" s="94" t="s">
        <v>139</v>
      </c>
      <c r="CF11" s="95">
        <f>CF7</f>
        <v>9339.5</v>
      </c>
      <c r="CG11" s="95">
        <f>CG7</f>
        <v>6834.9</v>
      </c>
      <c r="CH11" s="95">
        <f>CH7</f>
        <v>5842.5</v>
      </c>
      <c r="CI11" s="95">
        <f>CI7</f>
        <v>8025.1</v>
      </c>
      <c r="CJ11" s="95">
        <f>CJ7</f>
        <v>6553.1</v>
      </c>
      <c r="CK11" s="84"/>
      <c r="CL11" s="84"/>
      <c r="CM11" s="84"/>
      <c r="CN11" s="84"/>
      <c r="CO11" s="94" t="s">
        <v>139</v>
      </c>
      <c r="CP11" s="96">
        <f>CP7</f>
        <v>1272517</v>
      </c>
      <c r="CQ11" s="96">
        <f>CQ7</f>
        <v>3264340</v>
      </c>
      <c r="CR11" s="96">
        <f>CR7</f>
        <v>3829479</v>
      </c>
      <c r="CS11" s="96">
        <f>CS7</f>
        <v>3006089</v>
      </c>
      <c r="CT11" s="96">
        <f>CT7</f>
        <v>3774529</v>
      </c>
      <c r="CU11" s="84"/>
      <c r="CV11" s="84"/>
      <c r="CW11" s="84"/>
      <c r="CX11" s="84"/>
      <c r="CY11" s="84"/>
      <c r="CZ11" s="94" t="s">
        <v>139</v>
      </c>
      <c r="DA11" s="95">
        <f>DA7</f>
        <v>42.1</v>
      </c>
      <c r="DB11" s="95">
        <f>DB7</f>
        <v>41.6</v>
      </c>
      <c r="DC11" s="95">
        <f>DC7</f>
        <v>47</v>
      </c>
      <c r="DD11" s="95">
        <f>DD7</f>
        <v>41.4</v>
      </c>
      <c r="DE11" s="95">
        <f>DE7</f>
        <v>48.7</v>
      </c>
      <c r="DF11" s="84"/>
      <c r="DG11" s="84"/>
      <c r="DH11" s="84"/>
      <c r="DI11" s="84"/>
      <c r="DJ11" s="94" t="s">
        <v>139</v>
      </c>
      <c r="DK11" s="95">
        <f>DK7</f>
        <v>3.5</v>
      </c>
      <c r="DL11" s="95">
        <f>DL7</f>
        <v>14.2</v>
      </c>
      <c r="DM11" s="95">
        <f>DM7</f>
        <v>6.3</v>
      </c>
      <c r="DN11" s="95">
        <f>DN7</f>
        <v>20.2</v>
      </c>
      <c r="DO11" s="95">
        <f>DO7</f>
        <v>4.8</v>
      </c>
      <c r="DP11" s="84"/>
      <c r="DQ11" s="84"/>
      <c r="DR11" s="84"/>
      <c r="DS11" s="84"/>
      <c r="DT11" s="94" t="s">
        <v>139</v>
      </c>
      <c r="DU11" s="95">
        <f>DU7</f>
        <v>445.1</v>
      </c>
      <c r="DV11" s="95">
        <f>DV7</f>
        <v>226</v>
      </c>
      <c r="DW11" s="95">
        <f>DW7</f>
        <v>156.19999999999999</v>
      </c>
      <c r="DX11" s="95">
        <f>DX7</f>
        <v>155</v>
      </c>
      <c r="DY11" s="95">
        <f>DY7</f>
        <v>118.2</v>
      </c>
      <c r="DZ11" s="84"/>
      <c r="EA11" s="84"/>
      <c r="EB11" s="84"/>
      <c r="EC11" s="84"/>
      <c r="ED11" s="94" t="s">
        <v>139</v>
      </c>
      <c r="EE11" s="95">
        <f>EE7</f>
        <v>55.9</v>
      </c>
      <c r="EF11" s="95">
        <f>EF7</f>
        <v>48</v>
      </c>
      <c r="EG11" s="95">
        <f>EG7</f>
        <v>46.8</v>
      </c>
      <c r="EH11" s="95">
        <f>EH7</f>
        <v>48.2</v>
      </c>
      <c r="EI11" s="95">
        <f>EI7</f>
        <v>49.4</v>
      </c>
      <c r="EJ11" s="84"/>
      <c r="EK11" s="84"/>
      <c r="EL11" s="84"/>
      <c r="EM11" s="84"/>
      <c r="EN11" s="94" t="s">
        <v>139</v>
      </c>
      <c r="EO11" s="95">
        <f>EO7</f>
        <v>0</v>
      </c>
      <c r="EP11" s="95">
        <f>EP7</f>
        <v>56.9</v>
      </c>
      <c r="EQ11" s="95">
        <f>EQ7</f>
        <v>63.6</v>
      </c>
      <c r="ER11" s="95">
        <f>ER7</f>
        <v>60.7</v>
      </c>
      <c r="ES11" s="95">
        <f>ES7</f>
        <v>67.2</v>
      </c>
      <c r="ET11" s="84"/>
      <c r="EU11" s="84"/>
      <c r="EV11" s="84"/>
      <c r="EW11" s="84"/>
      <c r="EX11" s="84"/>
      <c r="EY11" s="94" t="s">
        <v>139</v>
      </c>
      <c r="EZ11" s="95">
        <f>EZ7</f>
        <v>42.1</v>
      </c>
      <c r="FA11" s="95">
        <f>FA7</f>
        <v>41.6</v>
      </c>
      <c r="FB11" s="95">
        <f>FB7</f>
        <v>47</v>
      </c>
      <c r="FC11" s="95">
        <f>FC7</f>
        <v>41.4</v>
      </c>
      <c r="FD11" s="95">
        <f>FD7</f>
        <v>48.7</v>
      </c>
      <c r="FE11" s="84"/>
      <c r="FF11" s="84"/>
      <c r="FG11" s="84"/>
      <c r="FH11" s="84"/>
      <c r="FI11" s="94" t="s">
        <v>139</v>
      </c>
      <c r="FJ11" s="95">
        <f>FJ7</f>
        <v>3.5</v>
      </c>
      <c r="FK11" s="95">
        <f>FK7</f>
        <v>14.2</v>
      </c>
      <c r="FL11" s="95">
        <f>FL7</f>
        <v>6.3</v>
      </c>
      <c r="FM11" s="95">
        <f>FM7</f>
        <v>20.2</v>
      </c>
      <c r="FN11" s="95">
        <f>FN7</f>
        <v>4.8</v>
      </c>
      <c r="FO11" s="84"/>
      <c r="FP11" s="84"/>
      <c r="FQ11" s="84"/>
      <c r="FR11" s="84"/>
      <c r="FS11" s="94" t="s">
        <v>139</v>
      </c>
      <c r="FT11" s="95">
        <f>FT7</f>
        <v>445.1</v>
      </c>
      <c r="FU11" s="95">
        <f>FU7</f>
        <v>226</v>
      </c>
      <c r="FV11" s="95">
        <f>FV7</f>
        <v>156.19999999999999</v>
      </c>
      <c r="FW11" s="95">
        <f>FW7</f>
        <v>155</v>
      </c>
      <c r="FX11" s="95">
        <f>FX7</f>
        <v>118.2</v>
      </c>
      <c r="FY11" s="84"/>
      <c r="FZ11" s="84"/>
      <c r="GA11" s="84"/>
      <c r="GB11" s="84"/>
      <c r="GC11" s="94" t="s">
        <v>139</v>
      </c>
      <c r="GD11" s="95">
        <f>GD7</f>
        <v>55.9</v>
      </c>
      <c r="GE11" s="95">
        <f>GE7</f>
        <v>48</v>
      </c>
      <c r="GF11" s="95">
        <f>GF7</f>
        <v>46.8</v>
      </c>
      <c r="GG11" s="95">
        <f>GG7</f>
        <v>48.2</v>
      </c>
      <c r="GH11" s="95">
        <f>GH7</f>
        <v>49.4</v>
      </c>
      <c r="GI11" s="84"/>
      <c r="GJ11" s="84"/>
      <c r="GK11" s="84"/>
      <c r="GL11" s="84"/>
      <c r="GM11" s="94" t="s">
        <v>139</v>
      </c>
      <c r="GN11" s="95">
        <f>GN7</f>
        <v>0</v>
      </c>
      <c r="GO11" s="95">
        <f>GO7</f>
        <v>56.9</v>
      </c>
      <c r="GP11" s="95">
        <f>GP7</f>
        <v>63.6</v>
      </c>
      <c r="GQ11" s="95">
        <f>GQ7</f>
        <v>60.7</v>
      </c>
      <c r="GR11" s="95">
        <f>GR7</f>
        <v>67.2</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139</v>
      </c>
      <c r="KW11" s="95" t="str">
        <f>KW7</f>
        <v>-</v>
      </c>
      <c r="KX11" s="95" t="str">
        <f>KX7</f>
        <v>-</v>
      </c>
      <c r="KY11" s="95" t="str">
        <f>KY7</f>
        <v>-</v>
      </c>
      <c r="KZ11" s="95" t="str">
        <f>KZ7</f>
        <v>-</v>
      </c>
      <c r="LA11" s="95" t="str">
        <f>LA7</f>
        <v>-</v>
      </c>
      <c r="LB11" s="84"/>
      <c r="LC11" s="84"/>
      <c r="LD11" s="84"/>
      <c r="LE11" s="84"/>
      <c r="LF11" s="94" t="s">
        <v>139</v>
      </c>
      <c r="LG11" s="95" t="str">
        <f>LG7</f>
        <v>-</v>
      </c>
      <c r="LH11" s="95" t="str">
        <f>LH7</f>
        <v>-</v>
      </c>
      <c r="LI11" s="95" t="str">
        <f>LI7</f>
        <v>-</v>
      </c>
      <c r="LJ11" s="95" t="str">
        <f>LJ7</f>
        <v>-</v>
      </c>
      <c r="LK11" s="95" t="str">
        <f>LK7</f>
        <v>-</v>
      </c>
      <c r="LL11" s="84"/>
      <c r="LM11" s="84"/>
      <c r="LN11" s="84"/>
      <c r="LO11" s="84"/>
      <c r="LP11" s="94" t="s">
        <v>139</v>
      </c>
      <c r="LQ11" s="95" t="str">
        <f>LQ7</f>
        <v>-</v>
      </c>
      <c r="LR11" s="95" t="str">
        <f>LR7</f>
        <v>-</v>
      </c>
      <c r="LS11" s="95" t="str">
        <f>LS7</f>
        <v>-</v>
      </c>
      <c r="LT11" s="95" t="str">
        <f>LT7</f>
        <v>-</v>
      </c>
      <c r="LU11" s="95" t="str">
        <f>LU7</f>
        <v>-</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140</v>
      </c>
      <c r="AY12" s="95">
        <f>BD7</f>
        <v>125.7</v>
      </c>
      <c r="AZ12" s="95">
        <f>BE7</f>
        <v>129.69999999999999</v>
      </c>
      <c r="BA12" s="95">
        <f>BF7</f>
        <v>135.9</v>
      </c>
      <c r="BB12" s="95">
        <f>BG7</f>
        <v>130.5</v>
      </c>
      <c r="BC12" s="95">
        <f>BH7</f>
        <v>129.9</v>
      </c>
      <c r="BD12" s="84"/>
      <c r="BE12" s="84"/>
      <c r="BF12" s="84"/>
      <c r="BG12" s="84"/>
      <c r="BH12" s="84"/>
      <c r="BI12" s="94" t="s">
        <v>140</v>
      </c>
      <c r="BJ12" s="95">
        <f>BO7</f>
        <v>124.8</v>
      </c>
      <c r="BK12" s="95">
        <f>BP7</f>
        <v>130.4</v>
      </c>
      <c r="BL12" s="95">
        <f>BQ7</f>
        <v>136.30000000000001</v>
      </c>
      <c r="BM12" s="95">
        <f>BR7</f>
        <v>130.69999999999999</v>
      </c>
      <c r="BN12" s="95">
        <f>BS7</f>
        <v>128.9</v>
      </c>
      <c r="BO12" s="84"/>
      <c r="BP12" s="84"/>
      <c r="BQ12" s="84"/>
      <c r="BR12" s="84"/>
      <c r="BS12" s="84"/>
      <c r="BT12" s="94" t="s">
        <v>140</v>
      </c>
      <c r="BU12" s="95">
        <f>BZ7</f>
        <v>638.79999999999995</v>
      </c>
      <c r="BV12" s="95">
        <f>CA7</f>
        <v>716.7</v>
      </c>
      <c r="BW12" s="95">
        <f>CB7</f>
        <v>688</v>
      </c>
      <c r="BX12" s="95">
        <f>CC7</f>
        <v>707.7</v>
      </c>
      <c r="BY12" s="95">
        <f>CD7</f>
        <v>749.1</v>
      </c>
      <c r="BZ12" s="84"/>
      <c r="CA12" s="84"/>
      <c r="CB12" s="84"/>
      <c r="CC12" s="84"/>
      <c r="CD12" s="84"/>
      <c r="CE12" s="94" t="s">
        <v>140</v>
      </c>
      <c r="CF12" s="95">
        <f>CK7</f>
        <v>7493.6</v>
      </c>
      <c r="CG12" s="95">
        <f>CL7</f>
        <v>8014.2</v>
      </c>
      <c r="CH12" s="95">
        <f>CM7</f>
        <v>8260</v>
      </c>
      <c r="CI12" s="95">
        <f>CN7</f>
        <v>8600.1</v>
      </c>
      <c r="CJ12" s="95">
        <f>CO7</f>
        <v>9078.5</v>
      </c>
      <c r="CK12" s="84"/>
      <c r="CL12" s="84"/>
      <c r="CM12" s="84"/>
      <c r="CN12" s="84"/>
      <c r="CO12" s="94" t="s">
        <v>140</v>
      </c>
      <c r="CP12" s="96">
        <f>CU7</f>
        <v>1146099</v>
      </c>
      <c r="CQ12" s="96">
        <f>CV7</f>
        <v>1494682</v>
      </c>
      <c r="CR12" s="96">
        <f>CW7</f>
        <v>1543942</v>
      </c>
      <c r="CS12" s="96">
        <f>CX7</f>
        <v>1467681</v>
      </c>
      <c r="CT12" s="96">
        <f>CY7</f>
        <v>1533303</v>
      </c>
      <c r="CU12" s="84"/>
      <c r="CV12" s="84"/>
      <c r="CW12" s="84"/>
      <c r="CX12" s="84"/>
      <c r="CY12" s="84"/>
      <c r="CZ12" s="94" t="s">
        <v>140</v>
      </c>
      <c r="DA12" s="95">
        <f>DF7</f>
        <v>38.4</v>
      </c>
      <c r="DB12" s="95">
        <f>DG7</f>
        <v>37.700000000000003</v>
      </c>
      <c r="DC12" s="95">
        <f>DH7</f>
        <v>36.200000000000003</v>
      </c>
      <c r="DD12" s="95">
        <f>DI7</f>
        <v>36.5</v>
      </c>
      <c r="DE12" s="95">
        <f>DJ7</f>
        <v>35.299999999999997</v>
      </c>
      <c r="DF12" s="84"/>
      <c r="DG12" s="84"/>
      <c r="DH12" s="84"/>
      <c r="DI12" s="84"/>
      <c r="DJ12" s="94" t="s">
        <v>140</v>
      </c>
      <c r="DK12" s="95">
        <f>DP7</f>
        <v>21.1</v>
      </c>
      <c r="DL12" s="95">
        <f>DQ7</f>
        <v>20</v>
      </c>
      <c r="DM12" s="95">
        <f>DR7</f>
        <v>18.2</v>
      </c>
      <c r="DN12" s="95">
        <f>DS7</f>
        <v>20.9</v>
      </c>
      <c r="DO12" s="95">
        <f>DT7</f>
        <v>21.1</v>
      </c>
      <c r="DP12" s="84"/>
      <c r="DQ12" s="84"/>
      <c r="DR12" s="84"/>
      <c r="DS12" s="84"/>
      <c r="DT12" s="94" t="s">
        <v>140</v>
      </c>
      <c r="DU12" s="95">
        <f>DZ7</f>
        <v>128.80000000000001</v>
      </c>
      <c r="DV12" s="95">
        <f>EA7</f>
        <v>109.9</v>
      </c>
      <c r="DW12" s="95">
        <f>EB7</f>
        <v>103.6</v>
      </c>
      <c r="DX12" s="95">
        <f>EC7</f>
        <v>95.7</v>
      </c>
      <c r="DY12" s="95">
        <f>ED7</f>
        <v>88.5</v>
      </c>
      <c r="DZ12" s="84"/>
      <c r="EA12" s="84"/>
      <c r="EB12" s="84"/>
      <c r="EC12" s="84"/>
      <c r="ED12" s="94" t="s">
        <v>140</v>
      </c>
      <c r="EE12" s="95">
        <f>EJ7</f>
        <v>59.8</v>
      </c>
      <c r="EF12" s="95">
        <f>EK7</f>
        <v>59.6</v>
      </c>
      <c r="EG12" s="95">
        <f>EL7</f>
        <v>60.3</v>
      </c>
      <c r="EH12" s="95">
        <f>EM7</f>
        <v>60.2</v>
      </c>
      <c r="EI12" s="95">
        <f>EN7</f>
        <v>61.2</v>
      </c>
      <c r="EJ12" s="84"/>
      <c r="EK12" s="84"/>
      <c r="EL12" s="84"/>
      <c r="EM12" s="84"/>
      <c r="EN12" s="94" t="s">
        <v>140</v>
      </c>
      <c r="EO12" s="95">
        <f>ET7</f>
        <v>16.2</v>
      </c>
      <c r="EP12" s="95">
        <f>EU7</f>
        <v>18.7</v>
      </c>
      <c r="EQ12" s="95">
        <f>EV7</f>
        <v>20.5</v>
      </c>
      <c r="ER12" s="95">
        <f>EW7</f>
        <v>21.4</v>
      </c>
      <c r="ES12" s="95">
        <f>EX7</f>
        <v>22.6</v>
      </c>
      <c r="ET12" s="84"/>
      <c r="EU12" s="84"/>
      <c r="EV12" s="84"/>
      <c r="EW12" s="84"/>
      <c r="EX12" s="84"/>
      <c r="EY12" s="94" t="s">
        <v>140</v>
      </c>
      <c r="EZ12" s="95">
        <f>IF($EZ$8,FE7,"-")</f>
        <v>39.5</v>
      </c>
      <c r="FA12" s="95">
        <f>IF($EZ$8,FF7,"-")</f>
        <v>39.1</v>
      </c>
      <c r="FB12" s="95">
        <f>IF($EZ$8,FG7,"-")</f>
        <v>37.299999999999997</v>
      </c>
      <c r="FC12" s="95">
        <f>IF($EZ$8,FH7,"-")</f>
        <v>38</v>
      </c>
      <c r="FD12" s="95">
        <f>IF($EZ$8,FI7,"-")</f>
        <v>36.5</v>
      </c>
      <c r="FE12" s="84"/>
      <c r="FF12" s="84"/>
      <c r="FG12" s="84"/>
      <c r="FH12" s="84"/>
      <c r="FI12" s="94" t="s">
        <v>140</v>
      </c>
      <c r="FJ12" s="95">
        <f>IF($FJ$8,FO7,"-")</f>
        <v>22</v>
      </c>
      <c r="FK12" s="95">
        <f>IF($FJ$8,FP7,"-")</f>
        <v>21.4</v>
      </c>
      <c r="FL12" s="95">
        <f>IF($FJ$8,FQ7,"-")</f>
        <v>19.3</v>
      </c>
      <c r="FM12" s="95">
        <f>IF($FJ$8,FR7,"-")</f>
        <v>20.6</v>
      </c>
      <c r="FN12" s="95">
        <f>IF($FJ$8,FS7,"-")</f>
        <v>21.6</v>
      </c>
      <c r="FO12" s="84"/>
      <c r="FP12" s="84"/>
      <c r="FQ12" s="84"/>
      <c r="FR12" s="84"/>
      <c r="FS12" s="94" t="s">
        <v>140</v>
      </c>
      <c r="FT12" s="95">
        <f>IF($FT$8,FY7,"-")</f>
        <v>105.7</v>
      </c>
      <c r="FU12" s="95">
        <f>IF($FT$8,FZ7,"-")</f>
        <v>89.4</v>
      </c>
      <c r="FV12" s="95">
        <f>IF($FT$8,GA7,"-")</f>
        <v>83.3</v>
      </c>
      <c r="FW12" s="95">
        <f>IF($FT$8,GB7,"-")</f>
        <v>73.2</v>
      </c>
      <c r="FX12" s="95">
        <f>IF($FT$8,GC7,"-")</f>
        <v>71.400000000000006</v>
      </c>
      <c r="FY12" s="84"/>
      <c r="FZ12" s="84"/>
      <c r="GA12" s="84"/>
      <c r="GB12" s="84"/>
      <c r="GC12" s="94" t="s">
        <v>140</v>
      </c>
      <c r="GD12" s="95">
        <f>IF($GD$8,GI7,"-")</f>
        <v>61.3</v>
      </c>
      <c r="GE12" s="95">
        <f>IF($GD$8,GJ7,"-")</f>
        <v>61.7</v>
      </c>
      <c r="GF12" s="95">
        <f>IF($GD$8,GK7,"-")</f>
        <v>62.1</v>
      </c>
      <c r="GG12" s="95">
        <f>IF($GD$8,GL7,"-")</f>
        <v>62.6</v>
      </c>
      <c r="GH12" s="95">
        <f>IF($GD$8,GM7,"-")</f>
        <v>63.4</v>
      </c>
      <c r="GI12" s="84"/>
      <c r="GJ12" s="84"/>
      <c r="GK12" s="84"/>
      <c r="GL12" s="84"/>
      <c r="GM12" s="94" t="s">
        <v>140</v>
      </c>
      <c r="GN12" s="95">
        <f>IF($GN$8,GS7,"-")</f>
        <v>11.9</v>
      </c>
      <c r="GO12" s="95">
        <f>IF($GN$8,GT7,"-")</f>
        <v>13.3</v>
      </c>
      <c r="GP12" s="95">
        <f>IF($GN$8,GU7,"-")</f>
        <v>14.4</v>
      </c>
      <c r="GQ12" s="95">
        <f>IF($GN$8,GV7,"-")</f>
        <v>15.3</v>
      </c>
      <c r="GR12" s="95">
        <f>IF($GN$8,GW7,"-")</f>
        <v>16.100000000000001</v>
      </c>
      <c r="GS12" s="84"/>
      <c r="GT12" s="84"/>
      <c r="GU12" s="84"/>
      <c r="GV12" s="84"/>
      <c r="GW12" s="84"/>
      <c r="GX12" s="94" t="s">
        <v>140</v>
      </c>
      <c r="GY12" s="95" t="str">
        <f>IF($GY$8,HD7,"-")</f>
        <v>-</v>
      </c>
      <c r="GZ12" s="95" t="str">
        <f>IF($GY$8,HE7,"-")</f>
        <v>-</v>
      </c>
      <c r="HA12" s="95" t="str">
        <f>IF($GY$8,HF7,"-")</f>
        <v>-</v>
      </c>
      <c r="HB12" s="95" t="str">
        <f>IF($GY$8,HG7,"-")</f>
        <v>-</v>
      </c>
      <c r="HC12" s="95" t="str">
        <f>IF($GY$8,HH7,"-")</f>
        <v>-</v>
      </c>
      <c r="HD12" s="84"/>
      <c r="HE12" s="84"/>
      <c r="HF12" s="84"/>
      <c r="HG12" s="84"/>
      <c r="HH12" s="94" t="s">
        <v>140</v>
      </c>
      <c r="HI12" s="95" t="str">
        <f>IF($HI$8,HN7,"-")</f>
        <v>-</v>
      </c>
      <c r="HJ12" s="95" t="str">
        <f>IF($HI$8,HO7,"-")</f>
        <v>-</v>
      </c>
      <c r="HK12" s="95" t="str">
        <f>IF($HI$8,HP7,"-")</f>
        <v>-</v>
      </c>
      <c r="HL12" s="95" t="str">
        <f>IF($HI$8,HQ7,"-")</f>
        <v>-</v>
      </c>
      <c r="HM12" s="95" t="str">
        <f>IF($HI$8,HR7,"-")</f>
        <v>-</v>
      </c>
      <c r="HN12" s="84"/>
      <c r="HO12" s="84"/>
      <c r="HP12" s="84"/>
      <c r="HQ12" s="84"/>
      <c r="HR12" s="94" t="s">
        <v>140</v>
      </c>
      <c r="HS12" s="95" t="str">
        <f>IF($HS$8,HX7,"-")</f>
        <v>-</v>
      </c>
      <c r="HT12" s="95" t="str">
        <f>IF($HS$8,HY7,"-")</f>
        <v>-</v>
      </c>
      <c r="HU12" s="95" t="str">
        <f>IF($HS$8,HZ7,"-")</f>
        <v>-</v>
      </c>
      <c r="HV12" s="95" t="str">
        <f>IF($HS$8,IA7,"-")</f>
        <v>-</v>
      </c>
      <c r="HW12" s="95" t="str">
        <f>IF($HS$8,IB7,"-")</f>
        <v>-</v>
      </c>
      <c r="HX12" s="84"/>
      <c r="HY12" s="84"/>
      <c r="HZ12" s="84"/>
      <c r="IA12" s="84"/>
      <c r="IB12" s="94" t="s">
        <v>140</v>
      </c>
      <c r="IC12" s="95" t="str">
        <f>IF($IC$8,IH7,"-")</f>
        <v>-</v>
      </c>
      <c r="ID12" s="95" t="str">
        <f>IF($IC$8,II7,"-")</f>
        <v>-</v>
      </c>
      <c r="IE12" s="95" t="str">
        <f>IF($IC$8,IJ7,"-")</f>
        <v>-</v>
      </c>
      <c r="IF12" s="95" t="str">
        <f>IF($IC$8,IK7,"-")</f>
        <v>-</v>
      </c>
      <c r="IG12" s="95" t="str">
        <f>IF($IC$8,IL7,"-")</f>
        <v>-</v>
      </c>
      <c r="IH12" s="84"/>
      <c r="II12" s="84"/>
      <c r="IJ12" s="84"/>
      <c r="IK12" s="84"/>
      <c r="IL12" s="94" t="s">
        <v>140</v>
      </c>
      <c r="IM12" s="95" t="str">
        <f>IF($IM$8,IR7,"-")</f>
        <v>-</v>
      </c>
      <c r="IN12" s="95" t="str">
        <f>IF($IM$8,IS7,"-")</f>
        <v>-</v>
      </c>
      <c r="IO12" s="95" t="str">
        <f>IF($IM$8,IT7,"-")</f>
        <v>-</v>
      </c>
      <c r="IP12" s="95" t="str">
        <f>IF($IM$8,IU7,"-")</f>
        <v>-</v>
      </c>
      <c r="IQ12" s="95" t="str">
        <f>IF($IM$8,IV7,"-")</f>
        <v>-</v>
      </c>
      <c r="IR12" s="84"/>
      <c r="IS12" s="84"/>
      <c r="IT12" s="84"/>
      <c r="IU12" s="84"/>
      <c r="IV12" s="84"/>
      <c r="IW12" s="94" t="s">
        <v>140</v>
      </c>
      <c r="IX12" s="95" t="str">
        <f>IF($IX$8,JC7,"-")</f>
        <v>-</v>
      </c>
      <c r="IY12" s="95" t="str">
        <f>IF($IX$8,JD7,"-")</f>
        <v>-</v>
      </c>
      <c r="IZ12" s="95" t="str">
        <f>IF($IX$8,JE7,"-")</f>
        <v>-</v>
      </c>
      <c r="JA12" s="95" t="str">
        <f>IF($IX$8,JF7,"-")</f>
        <v>-</v>
      </c>
      <c r="JB12" s="95" t="str">
        <f>IF($IX$8,JG7,"-")</f>
        <v>-</v>
      </c>
      <c r="JC12" s="84"/>
      <c r="JD12" s="84"/>
      <c r="JE12" s="84"/>
      <c r="JF12" s="84"/>
      <c r="JG12" s="94" t="s">
        <v>140</v>
      </c>
      <c r="JH12" s="95" t="str">
        <f>IF($JH$8,JM7,"-")</f>
        <v>-</v>
      </c>
      <c r="JI12" s="95" t="str">
        <f>IF($JH$8,JN7,"-")</f>
        <v>-</v>
      </c>
      <c r="JJ12" s="95" t="str">
        <f>IF($JH$8,JO7,"-")</f>
        <v>-</v>
      </c>
      <c r="JK12" s="95" t="str">
        <f>IF($JH$8,JP7,"-")</f>
        <v>-</v>
      </c>
      <c r="JL12" s="95" t="str">
        <f>IF($JH$8,JQ7,"-")</f>
        <v>-</v>
      </c>
      <c r="JM12" s="84"/>
      <c r="JN12" s="84"/>
      <c r="JO12" s="84"/>
      <c r="JP12" s="84"/>
      <c r="JQ12" s="94" t="s">
        <v>140</v>
      </c>
      <c r="JR12" s="95" t="str">
        <f>IF($JR$8,JW7,"-")</f>
        <v>-</v>
      </c>
      <c r="JS12" s="95" t="str">
        <f>IF($JR$8,JX7,"-")</f>
        <v>-</v>
      </c>
      <c r="JT12" s="95" t="str">
        <f>IF($JR$8,JY7,"-")</f>
        <v>-</v>
      </c>
      <c r="JU12" s="95" t="str">
        <f>IF($JR$8,JZ7,"-")</f>
        <v>-</v>
      </c>
      <c r="JV12" s="95" t="str">
        <f>IF($JR$8,KA7,"-")</f>
        <v>-</v>
      </c>
      <c r="JW12" s="84"/>
      <c r="JX12" s="84"/>
      <c r="JY12" s="84"/>
      <c r="JZ12" s="84"/>
      <c r="KA12" s="94" t="s">
        <v>140</v>
      </c>
      <c r="KB12" s="95" t="str">
        <f>IF($KB$8,KG7,"-")</f>
        <v>-</v>
      </c>
      <c r="KC12" s="95" t="str">
        <f>IF($KB$8,KH7,"-")</f>
        <v>-</v>
      </c>
      <c r="KD12" s="95" t="str">
        <f>IF($KB$8,KI7,"-")</f>
        <v>-</v>
      </c>
      <c r="KE12" s="95" t="str">
        <f>IF($KB$8,KJ7,"-")</f>
        <v>-</v>
      </c>
      <c r="KF12" s="95" t="str">
        <f>IF($KB$8,KK7,"-")</f>
        <v>-</v>
      </c>
      <c r="KG12" s="84"/>
      <c r="KH12" s="84"/>
      <c r="KI12" s="84"/>
      <c r="KJ12" s="84"/>
      <c r="KK12" s="94" t="s">
        <v>140</v>
      </c>
      <c r="KL12" s="95" t="str">
        <f>IF($KL$8,KQ7,"-")</f>
        <v>-</v>
      </c>
      <c r="KM12" s="95" t="str">
        <f>IF($KL$8,KR7,"-")</f>
        <v>-</v>
      </c>
      <c r="KN12" s="95" t="str">
        <f>IF($KL$8,KS7,"-")</f>
        <v>-</v>
      </c>
      <c r="KO12" s="95" t="str">
        <f>IF($KL$8,KT7,"-")</f>
        <v>-</v>
      </c>
      <c r="KP12" s="95" t="str">
        <f>IF($KL$8,KU7,"-")</f>
        <v>-</v>
      </c>
      <c r="KQ12" s="84"/>
      <c r="KR12" s="84"/>
      <c r="KS12" s="84"/>
      <c r="KT12" s="84"/>
      <c r="KU12" s="84"/>
      <c r="KV12" s="94" t="s">
        <v>140</v>
      </c>
      <c r="KW12" s="95" t="str">
        <f>IF($KW$8,LB7,"-")</f>
        <v>-</v>
      </c>
      <c r="KX12" s="95" t="str">
        <f>IF($KW$8,LC7,"-")</f>
        <v>-</v>
      </c>
      <c r="KY12" s="95" t="str">
        <f>IF($KW$8,LD7,"-")</f>
        <v>-</v>
      </c>
      <c r="KZ12" s="95" t="str">
        <f>IF($KW$8,LE7,"-")</f>
        <v>-</v>
      </c>
      <c r="LA12" s="95" t="str">
        <f>IF($KW$8,LF7,"-")</f>
        <v>-</v>
      </c>
      <c r="LB12" s="84"/>
      <c r="LC12" s="84"/>
      <c r="LD12" s="84"/>
      <c r="LE12" s="84"/>
      <c r="LF12" s="94" t="s">
        <v>140</v>
      </c>
      <c r="LG12" s="95" t="str">
        <f>IF($LG$8,LL7,"-")</f>
        <v>-</v>
      </c>
      <c r="LH12" s="95" t="str">
        <f>IF($LG$8,LM7,"-")</f>
        <v>-</v>
      </c>
      <c r="LI12" s="95" t="str">
        <f>IF($LG$8,LN7,"-")</f>
        <v>-</v>
      </c>
      <c r="LJ12" s="95" t="str">
        <f>IF($LG$8,LO7,"-")</f>
        <v>-</v>
      </c>
      <c r="LK12" s="95" t="str">
        <f>IF($LG$8,LP7,"-")</f>
        <v>-</v>
      </c>
      <c r="LL12" s="84"/>
      <c r="LM12" s="84"/>
      <c r="LN12" s="84"/>
      <c r="LO12" s="84"/>
      <c r="LP12" s="94" t="s">
        <v>140</v>
      </c>
      <c r="LQ12" s="95" t="str">
        <f>IF($LQ$8,LV7,"-")</f>
        <v>-</v>
      </c>
      <c r="LR12" s="95" t="str">
        <f>IF($LQ$8,LW7,"-")</f>
        <v>-</v>
      </c>
      <c r="LS12" s="95" t="str">
        <f>IF($LQ$8,LX7,"-")</f>
        <v>-</v>
      </c>
      <c r="LT12" s="95" t="str">
        <f>IF($LQ$8,LY7,"-")</f>
        <v>-</v>
      </c>
      <c r="LU12" s="95" t="str">
        <f>IF($LQ$8,LZ7,"-")</f>
        <v>-</v>
      </c>
      <c r="LV12" s="84"/>
      <c r="LW12" s="84"/>
      <c r="LX12" s="84"/>
      <c r="LY12" s="84"/>
      <c r="LZ12" s="94" t="s">
        <v>140</v>
      </c>
      <c r="MA12" s="95" t="str">
        <f>IF($MA$8,MF7,"-")</f>
        <v>-</v>
      </c>
      <c r="MB12" s="95" t="str">
        <f>IF($MA$8,MG7,"-")</f>
        <v>-</v>
      </c>
      <c r="MC12" s="95" t="str">
        <f>IF($MA$8,MH7,"-")</f>
        <v>-</v>
      </c>
      <c r="MD12" s="95" t="str">
        <f>IF($MA$8,MI7,"-")</f>
        <v>-</v>
      </c>
      <c r="ME12" s="95" t="str">
        <f>IF($MA$8,MJ7,"-")</f>
        <v>-</v>
      </c>
      <c r="MF12" s="84"/>
      <c r="MG12" s="84"/>
      <c r="MH12" s="84"/>
      <c r="MI12" s="84"/>
      <c r="MJ12" s="94" t="s">
        <v>140</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141</v>
      </c>
      <c r="AY13" s="95">
        <f>$BI$7</f>
        <v>100</v>
      </c>
      <c r="AZ13" s="95">
        <f>$BI$7</f>
        <v>100</v>
      </c>
      <c r="BA13" s="95">
        <f>$BI$7</f>
        <v>100</v>
      </c>
      <c r="BB13" s="95">
        <f>$BI$7</f>
        <v>100</v>
      </c>
      <c r="BC13" s="95">
        <f>$BI$7</f>
        <v>100</v>
      </c>
      <c r="BD13" s="84"/>
      <c r="BE13" s="84"/>
      <c r="BF13" s="84"/>
      <c r="BG13" s="84"/>
      <c r="BH13" s="84"/>
      <c r="BI13" s="94" t="s">
        <v>141</v>
      </c>
      <c r="BJ13" s="95">
        <f>$BT$7</f>
        <v>100</v>
      </c>
      <c r="BK13" s="95">
        <f>$BT$7</f>
        <v>100</v>
      </c>
      <c r="BL13" s="95">
        <f>$BT$7</f>
        <v>100</v>
      </c>
      <c r="BM13" s="95">
        <f>$BT$7</f>
        <v>100</v>
      </c>
      <c r="BN13" s="95">
        <f>$BT$7</f>
        <v>100</v>
      </c>
      <c r="BO13" s="84"/>
      <c r="BP13" s="84"/>
      <c r="BQ13" s="84"/>
      <c r="BR13" s="84"/>
      <c r="BS13" s="84"/>
      <c r="BT13" s="94" t="s">
        <v>141</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142</v>
      </c>
      <c r="C14" s="99"/>
      <c r="D14" s="100"/>
      <c r="E14" s="99"/>
      <c r="F14" s="197" t="s">
        <v>143</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144</v>
      </c>
      <c r="C15" s="196"/>
      <c r="D15" s="100"/>
      <c r="E15" s="97">
        <v>1</v>
      </c>
      <c r="F15" s="196" t="s">
        <v>145</v>
      </c>
      <c r="G15" s="196"/>
      <c r="H15" s="102" t="s">
        <v>146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147</v>
      </c>
      <c r="AY15" s="103"/>
      <c r="AZ15" s="103"/>
      <c r="BA15" s="103"/>
      <c r="BB15" s="103"/>
      <c r="BC15" s="103"/>
      <c r="BD15" s="100"/>
      <c r="BE15" s="100"/>
      <c r="BF15" s="100"/>
      <c r="BG15" s="100"/>
      <c r="BH15" s="100"/>
      <c r="BI15" s="101" t="s">
        <v>147</v>
      </c>
      <c r="BJ15" s="103"/>
      <c r="BK15" s="103"/>
      <c r="BL15" s="103"/>
      <c r="BM15" s="103"/>
      <c r="BN15" s="103"/>
      <c r="BO15" s="100"/>
      <c r="BP15" s="100"/>
      <c r="BQ15" s="100"/>
      <c r="BR15" s="100"/>
      <c r="BS15" s="100"/>
      <c r="BT15" s="101" t="s">
        <v>147</v>
      </c>
      <c r="BU15" s="103"/>
      <c r="BV15" s="103"/>
      <c r="BW15" s="103"/>
      <c r="BX15" s="103"/>
      <c r="BY15" s="103"/>
      <c r="BZ15" s="100"/>
      <c r="CA15" s="100"/>
      <c r="CB15" s="100"/>
      <c r="CC15" s="100"/>
      <c r="CD15" s="100"/>
      <c r="CE15" s="101" t="s">
        <v>147</v>
      </c>
      <c r="CF15" s="103"/>
      <c r="CG15" s="103"/>
      <c r="CH15" s="103"/>
      <c r="CI15" s="103"/>
      <c r="CJ15" s="103"/>
      <c r="CK15" s="100"/>
      <c r="CL15" s="100"/>
      <c r="CM15" s="100"/>
      <c r="CN15" s="100"/>
      <c r="CO15" s="101" t="s">
        <v>147</v>
      </c>
      <c r="CP15" s="103"/>
      <c r="CQ15" s="103"/>
      <c r="CR15" s="103"/>
      <c r="CS15" s="103"/>
      <c r="CT15" s="103"/>
      <c r="CU15" s="100"/>
      <c r="CV15" s="100"/>
      <c r="CW15" s="100"/>
      <c r="CX15" s="100"/>
      <c r="CY15" s="100"/>
      <c r="CZ15" s="101" t="s">
        <v>147</v>
      </c>
      <c r="DA15" s="103"/>
      <c r="DB15" s="103"/>
      <c r="DC15" s="103"/>
      <c r="DD15" s="103"/>
      <c r="DE15" s="103"/>
      <c r="DF15" s="100"/>
      <c r="DG15" s="100"/>
      <c r="DH15" s="100"/>
      <c r="DI15" s="100"/>
      <c r="DJ15" s="101" t="s">
        <v>147</v>
      </c>
      <c r="DK15" s="103"/>
      <c r="DL15" s="103"/>
      <c r="DM15" s="103"/>
      <c r="DN15" s="103"/>
      <c r="DO15" s="103"/>
      <c r="DP15" s="100"/>
      <c r="DQ15" s="100"/>
      <c r="DR15" s="100"/>
      <c r="DS15" s="100"/>
      <c r="DT15" s="101" t="s">
        <v>147</v>
      </c>
      <c r="DU15" s="103"/>
      <c r="DV15" s="103"/>
      <c r="DW15" s="103"/>
      <c r="DX15" s="103"/>
      <c r="DY15" s="103"/>
      <c r="DZ15" s="100"/>
      <c r="EA15" s="100"/>
      <c r="EB15" s="100"/>
      <c r="EC15" s="100"/>
      <c r="ED15" s="101" t="s">
        <v>147</v>
      </c>
      <c r="EE15" s="103"/>
      <c r="EF15" s="103"/>
      <c r="EG15" s="103"/>
      <c r="EH15" s="103"/>
      <c r="EI15" s="103"/>
      <c r="EJ15" s="100"/>
      <c r="EK15" s="100"/>
      <c r="EL15" s="100"/>
      <c r="EM15" s="100"/>
      <c r="EN15" s="101" t="s">
        <v>147</v>
      </c>
      <c r="EO15" s="103"/>
      <c r="EP15" s="103"/>
      <c r="EQ15" s="103"/>
      <c r="ER15" s="103"/>
      <c r="ES15" s="103"/>
      <c r="ET15" s="100"/>
      <c r="EU15" s="100"/>
      <c r="EV15" s="100"/>
      <c r="EW15" s="100"/>
      <c r="EX15" s="100"/>
      <c r="EY15" s="101" t="s">
        <v>147</v>
      </c>
      <c r="EZ15" s="103"/>
      <c r="FA15" s="103"/>
      <c r="FB15" s="103"/>
      <c r="FC15" s="103"/>
      <c r="FD15" s="103"/>
      <c r="FE15" s="100"/>
      <c r="FF15" s="100"/>
      <c r="FG15" s="100"/>
      <c r="FH15" s="100"/>
      <c r="FI15" s="101" t="s">
        <v>147</v>
      </c>
      <c r="FJ15" s="103"/>
      <c r="FK15" s="103"/>
      <c r="FL15" s="103"/>
      <c r="FM15" s="103"/>
      <c r="FN15" s="103"/>
      <c r="FO15" s="100"/>
      <c r="FP15" s="100"/>
      <c r="FQ15" s="100"/>
      <c r="FR15" s="100"/>
      <c r="FS15" s="101" t="s">
        <v>147</v>
      </c>
      <c r="FT15" s="103"/>
      <c r="FU15" s="103"/>
      <c r="FV15" s="103"/>
      <c r="FW15" s="103"/>
      <c r="FX15" s="103"/>
      <c r="FY15" s="100"/>
      <c r="FZ15" s="100"/>
      <c r="GA15" s="100"/>
      <c r="GB15" s="100"/>
      <c r="GC15" s="101" t="s">
        <v>147</v>
      </c>
      <c r="GD15" s="103"/>
      <c r="GE15" s="103"/>
      <c r="GF15" s="103"/>
      <c r="GG15" s="103"/>
      <c r="GH15" s="103"/>
      <c r="GI15" s="100"/>
      <c r="GJ15" s="100"/>
      <c r="GK15" s="100"/>
      <c r="GL15" s="100"/>
      <c r="GM15" s="101" t="s">
        <v>147</v>
      </c>
      <c r="GN15" s="103"/>
      <c r="GO15" s="103"/>
      <c r="GP15" s="103"/>
      <c r="GQ15" s="103"/>
      <c r="GR15" s="103"/>
      <c r="GS15" s="100"/>
      <c r="GT15" s="100"/>
      <c r="GU15" s="100"/>
      <c r="GV15" s="100"/>
      <c r="GW15" s="100"/>
      <c r="GX15" s="101" t="s">
        <v>147</v>
      </c>
      <c r="GY15" s="103"/>
      <c r="GZ15" s="103"/>
      <c r="HA15" s="103"/>
      <c r="HB15" s="103"/>
      <c r="HC15" s="103"/>
      <c r="HD15" s="100"/>
      <c r="HE15" s="100"/>
      <c r="HF15" s="100"/>
      <c r="HG15" s="100"/>
      <c r="HH15" s="101" t="s">
        <v>147</v>
      </c>
      <c r="HI15" s="103"/>
      <c r="HJ15" s="103"/>
      <c r="HK15" s="103"/>
      <c r="HL15" s="103"/>
      <c r="HM15" s="103"/>
      <c r="HN15" s="100"/>
      <c r="HO15" s="100"/>
      <c r="HP15" s="100"/>
      <c r="HQ15" s="100"/>
      <c r="HR15" s="101" t="s">
        <v>147</v>
      </c>
      <c r="HS15" s="103"/>
      <c r="HT15" s="103"/>
      <c r="HU15" s="103"/>
      <c r="HV15" s="103"/>
      <c r="HW15" s="103"/>
      <c r="HX15" s="100"/>
      <c r="HY15" s="100"/>
      <c r="HZ15" s="100"/>
      <c r="IA15" s="100"/>
      <c r="IB15" s="101" t="s">
        <v>147</v>
      </c>
      <c r="IC15" s="103"/>
      <c r="ID15" s="103"/>
      <c r="IE15" s="103"/>
      <c r="IF15" s="103"/>
      <c r="IG15" s="103"/>
      <c r="IH15" s="100"/>
      <c r="II15" s="100"/>
      <c r="IJ15" s="100"/>
      <c r="IK15" s="100"/>
      <c r="IL15" s="101" t="s">
        <v>147</v>
      </c>
      <c r="IM15" s="103"/>
      <c r="IN15" s="103"/>
      <c r="IO15" s="103"/>
      <c r="IP15" s="103"/>
      <c r="IQ15" s="103"/>
      <c r="IR15" s="100"/>
      <c r="IS15" s="100"/>
      <c r="IT15" s="100"/>
      <c r="IU15" s="100"/>
      <c r="IV15" s="100"/>
      <c r="IW15" s="101" t="s">
        <v>147</v>
      </c>
      <c r="IX15" s="103"/>
      <c r="IY15" s="103"/>
      <c r="IZ15" s="103"/>
      <c r="JA15" s="103"/>
      <c r="JB15" s="103"/>
      <c r="JC15" s="100"/>
      <c r="JD15" s="100"/>
      <c r="JE15" s="100"/>
      <c r="JF15" s="100"/>
      <c r="JG15" s="101" t="s">
        <v>147</v>
      </c>
      <c r="JH15" s="103"/>
      <c r="JI15" s="103"/>
      <c r="JJ15" s="103"/>
      <c r="JK15" s="103"/>
      <c r="JL15" s="103"/>
      <c r="JM15" s="100"/>
      <c r="JN15" s="100"/>
      <c r="JO15" s="100"/>
      <c r="JP15" s="100"/>
      <c r="JQ15" s="101" t="s">
        <v>147</v>
      </c>
      <c r="JR15" s="103"/>
      <c r="JS15" s="103"/>
      <c r="JT15" s="103"/>
      <c r="JU15" s="103"/>
      <c r="JV15" s="103"/>
      <c r="JW15" s="100"/>
      <c r="JX15" s="100"/>
      <c r="JY15" s="100"/>
      <c r="JZ15" s="100"/>
      <c r="KA15" s="101" t="s">
        <v>147</v>
      </c>
      <c r="KB15" s="103"/>
      <c r="KC15" s="103"/>
      <c r="KD15" s="103"/>
      <c r="KE15" s="103"/>
      <c r="KF15" s="103"/>
      <c r="KG15" s="100"/>
      <c r="KH15" s="100"/>
      <c r="KI15" s="100"/>
      <c r="KJ15" s="100"/>
      <c r="KK15" s="101" t="s">
        <v>147</v>
      </c>
      <c r="KL15" s="103"/>
      <c r="KM15" s="103"/>
      <c r="KN15" s="103"/>
      <c r="KO15" s="103"/>
      <c r="KP15" s="103"/>
      <c r="KQ15" s="100"/>
      <c r="KR15" s="100"/>
      <c r="KS15" s="100"/>
      <c r="KT15" s="100"/>
      <c r="KU15" s="100"/>
      <c r="KV15" s="101" t="s">
        <v>147</v>
      </c>
      <c r="KW15" s="103"/>
      <c r="KX15" s="103"/>
      <c r="KY15" s="103"/>
      <c r="KZ15" s="103"/>
      <c r="LA15" s="103"/>
      <c r="LB15" s="100"/>
      <c r="LC15" s="100"/>
      <c r="LD15" s="100"/>
      <c r="LE15" s="100"/>
      <c r="LF15" s="101" t="s">
        <v>147</v>
      </c>
      <c r="LG15" s="103"/>
      <c r="LH15" s="103"/>
      <c r="LI15" s="103"/>
      <c r="LJ15" s="103"/>
      <c r="LK15" s="103"/>
      <c r="LL15" s="100"/>
      <c r="LM15" s="100"/>
      <c r="LN15" s="100"/>
      <c r="LO15" s="100"/>
      <c r="LP15" s="101" t="s">
        <v>147</v>
      </c>
      <c r="LQ15" s="103"/>
      <c r="LR15" s="103"/>
      <c r="LS15" s="103"/>
      <c r="LT15" s="103"/>
      <c r="LU15" s="103"/>
      <c r="LV15" s="100"/>
      <c r="LW15" s="100"/>
      <c r="LX15" s="100"/>
      <c r="LY15" s="100"/>
      <c r="LZ15" s="101" t="s">
        <v>147</v>
      </c>
      <c r="MA15" s="103"/>
      <c r="MB15" s="103"/>
      <c r="MC15" s="103"/>
      <c r="MD15" s="103"/>
      <c r="ME15" s="103"/>
      <c r="MF15" s="100"/>
      <c r="MG15" s="100"/>
      <c r="MH15" s="100"/>
      <c r="MI15" s="100"/>
      <c r="MJ15" s="101" t="s">
        <v>147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148</v>
      </c>
      <c r="C16" s="196"/>
      <c r="D16" s="100"/>
      <c r="E16" s="97">
        <f>E15+1</f>
        <v>2</v>
      </c>
      <c r="F16" s="196" t="s">
        <v>149</v>
      </c>
      <c r="G16" s="196"/>
      <c r="H16" s="102" t="s">
        <v>150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151</v>
      </c>
      <c r="C17" s="196"/>
      <c r="D17" s="100"/>
      <c r="E17" s="97">
        <f t="shared" ref="E17" si="8">E16+1</f>
        <v>3</v>
      </c>
      <c r="F17" s="196" t="s">
        <v>152</v>
      </c>
      <c r="G17" s="196"/>
      <c r="H17" s="102" t="s">
        <v>153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154</v>
      </c>
      <c r="AY17" s="106">
        <f>IF(AY7="-",NA(),AY7)</f>
        <v>119.4</v>
      </c>
      <c r="AZ17" s="106">
        <f t="shared" ref="AZ17:BC17" si="9">IF(AZ7="-",NA(),AZ7)</f>
        <v>173.1</v>
      </c>
      <c r="BA17" s="106">
        <f t="shared" si="9"/>
        <v>235.2</v>
      </c>
      <c r="BB17" s="106">
        <f t="shared" si="9"/>
        <v>180.5</v>
      </c>
      <c r="BC17" s="106">
        <f t="shared" si="9"/>
        <v>215.2</v>
      </c>
      <c r="BD17" s="100"/>
      <c r="BE17" s="100"/>
      <c r="BF17" s="100"/>
      <c r="BG17" s="100"/>
      <c r="BH17" s="100"/>
      <c r="BI17" s="105" t="s">
        <v>154</v>
      </c>
      <c r="BJ17" s="106">
        <f>IF(BJ7="-",NA(),BJ7)</f>
        <v>139.30000000000001</v>
      </c>
      <c r="BK17" s="106">
        <f t="shared" ref="BK17:BN17" si="10">IF(BK7="-",NA(),BK7)</f>
        <v>191</v>
      </c>
      <c r="BL17" s="106">
        <f t="shared" si="10"/>
        <v>256.8</v>
      </c>
      <c r="BM17" s="106">
        <f t="shared" si="10"/>
        <v>189.5</v>
      </c>
      <c r="BN17" s="106">
        <f t="shared" si="10"/>
        <v>224.3</v>
      </c>
      <c r="BO17" s="100"/>
      <c r="BP17" s="100"/>
      <c r="BQ17" s="100"/>
      <c r="BR17" s="100"/>
      <c r="BS17" s="100"/>
      <c r="BT17" s="105" t="s">
        <v>154</v>
      </c>
      <c r="BU17" s="106">
        <f>IF(BU7="-",NA(),BU7)</f>
        <v>193.5</v>
      </c>
      <c r="BV17" s="106">
        <f t="shared" ref="BV17:BY17" si="11">IF(BV7="-",NA(),BV7)</f>
        <v>235.3</v>
      </c>
      <c r="BW17" s="106">
        <f t="shared" si="11"/>
        <v>485.1</v>
      </c>
      <c r="BX17" s="106">
        <f t="shared" si="11"/>
        <v>513.20000000000005</v>
      </c>
      <c r="BY17" s="106">
        <f t="shared" si="11"/>
        <v>541.20000000000005</v>
      </c>
      <c r="BZ17" s="100"/>
      <c r="CA17" s="100"/>
      <c r="CB17" s="100"/>
      <c r="CC17" s="100"/>
      <c r="CD17" s="100"/>
      <c r="CE17" s="105" t="s">
        <v>154</v>
      </c>
      <c r="CF17" s="106">
        <f>IF(CF7="-",NA(),CF7)</f>
        <v>9339.5</v>
      </c>
      <c r="CG17" s="106">
        <f t="shared" ref="CG17:CJ17" si="12">IF(CG7="-",NA(),CG7)</f>
        <v>6834.9</v>
      </c>
      <c r="CH17" s="106">
        <f t="shared" si="12"/>
        <v>5842.5</v>
      </c>
      <c r="CI17" s="106">
        <f t="shared" si="12"/>
        <v>8025.1</v>
      </c>
      <c r="CJ17" s="106">
        <f t="shared" si="12"/>
        <v>6553.1</v>
      </c>
      <c r="CK17" s="100"/>
      <c r="CL17" s="100"/>
      <c r="CM17" s="100"/>
      <c r="CN17" s="100"/>
      <c r="CO17" s="105" t="s">
        <v>154</v>
      </c>
      <c r="CP17" s="107">
        <f>IF(CP7="-",NA(),CP7)</f>
        <v>1272517</v>
      </c>
      <c r="CQ17" s="107">
        <f t="shared" ref="CQ17:CT17" si="13">IF(CQ7="-",NA(),CQ7)</f>
        <v>3264340</v>
      </c>
      <c r="CR17" s="107">
        <f t="shared" si="13"/>
        <v>3829479</v>
      </c>
      <c r="CS17" s="107">
        <f t="shared" si="13"/>
        <v>3006089</v>
      </c>
      <c r="CT17" s="107">
        <f t="shared" si="13"/>
        <v>3774529</v>
      </c>
      <c r="CU17" s="100"/>
      <c r="CV17" s="100"/>
      <c r="CW17" s="100"/>
      <c r="CX17" s="100"/>
      <c r="CY17" s="100"/>
      <c r="CZ17" s="105" t="s">
        <v>154</v>
      </c>
      <c r="DA17" s="106">
        <f>IF(DA7="-",NA(),DA7)</f>
        <v>42.1</v>
      </c>
      <c r="DB17" s="106">
        <f t="shared" ref="DB17:DE17" si="14">IF(DB7="-",NA(),DB7)</f>
        <v>41.6</v>
      </c>
      <c r="DC17" s="106">
        <f t="shared" si="14"/>
        <v>47</v>
      </c>
      <c r="DD17" s="106">
        <f t="shared" si="14"/>
        <v>41.4</v>
      </c>
      <c r="DE17" s="106">
        <f t="shared" si="14"/>
        <v>48.7</v>
      </c>
      <c r="DF17" s="100"/>
      <c r="DG17" s="100"/>
      <c r="DH17" s="100"/>
      <c r="DI17" s="100"/>
      <c r="DJ17" s="105" t="s">
        <v>154</v>
      </c>
      <c r="DK17" s="106">
        <f>IF(DK7="-",NA(),DK7)</f>
        <v>3.5</v>
      </c>
      <c r="DL17" s="106">
        <f t="shared" ref="DL17:DO17" si="15">IF(DL7="-",NA(),DL7)</f>
        <v>14.2</v>
      </c>
      <c r="DM17" s="106">
        <f t="shared" si="15"/>
        <v>6.3</v>
      </c>
      <c r="DN17" s="106">
        <f t="shared" si="15"/>
        <v>20.2</v>
      </c>
      <c r="DO17" s="106">
        <f t="shared" si="15"/>
        <v>4.8</v>
      </c>
      <c r="DP17" s="100"/>
      <c r="DQ17" s="100"/>
      <c r="DR17" s="100"/>
      <c r="DS17" s="100"/>
      <c r="DT17" s="105" t="s">
        <v>154</v>
      </c>
      <c r="DU17" s="106">
        <f>IF(DU7="-",NA(),DU7)</f>
        <v>445.1</v>
      </c>
      <c r="DV17" s="106">
        <f t="shared" ref="DV17:DY17" si="16">IF(DV7="-",NA(),DV7)</f>
        <v>226</v>
      </c>
      <c r="DW17" s="106">
        <f t="shared" si="16"/>
        <v>156.19999999999999</v>
      </c>
      <c r="DX17" s="106">
        <f t="shared" si="16"/>
        <v>155</v>
      </c>
      <c r="DY17" s="106">
        <f t="shared" si="16"/>
        <v>118.2</v>
      </c>
      <c r="DZ17" s="100"/>
      <c r="EA17" s="100"/>
      <c r="EB17" s="100"/>
      <c r="EC17" s="100"/>
      <c r="ED17" s="105" t="s">
        <v>154</v>
      </c>
      <c r="EE17" s="106">
        <f>IF(EE7="-",NA(),EE7)</f>
        <v>55.9</v>
      </c>
      <c r="EF17" s="106">
        <f t="shared" ref="EF17:EI17" si="17">IF(EF7="-",NA(),EF7)</f>
        <v>48</v>
      </c>
      <c r="EG17" s="106">
        <f t="shared" si="17"/>
        <v>46.8</v>
      </c>
      <c r="EH17" s="106">
        <f t="shared" si="17"/>
        <v>48.2</v>
      </c>
      <c r="EI17" s="106">
        <f t="shared" si="17"/>
        <v>49.4</v>
      </c>
      <c r="EJ17" s="100"/>
      <c r="EK17" s="100"/>
      <c r="EL17" s="100"/>
      <c r="EM17" s="100"/>
      <c r="EN17" s="105" t="s">
        <v>154</v>
      </c>
      <c r="EO17" s="106">
        <f>IF(EO7="-",NA(),EO7)</f>
        <v>0</v>
      </c>
      <c r="EP17" s="106">
        <f t="shared" ref="EP17:ES17" si="18">IF(EP7="-",NA(),EP7)</f>
        <v>56.9</v>
      </c>
      <c r="EQ17" s="106">
        <f t="shared" si="18"/>
        <v>63.6</v>
      </c>
      <c r="ER17" s="106">
        <f t="shared" si="18"/>
        <v>60.7</v>
      </c>
      <c r="ES17" s="106">
        <f t="shared" si="18"/>
        <v>67.2</v>
      </c>
      <c r="ET17" s="100"/>
      <c r="EU17" s="100"/>
      <c r="EV17" s="100"/>
      <c r="EW17" s="100"/>
      <c r="EX17" s="100"/>
      <c r="EY17" s="105" t="s">
        <v>154</v>
      </c>
      <c r="EZ17" s="106">
        <f>IF(EZ7="-",NA(),EZ7)</f>
        <v>42.1</v>
      </c>
      <c r="FA17" s="106">
        <f t="shared" ref="FA17:FD17" si="19">IF(FA7="-",NA(),FA7)</f>
        <v>41.6</v>
      </c>
      <c r="FB17" s="106">
        <f t="shared" si="19"/>
        <v>47</v>
      </c>
      <c r="FC17" s="106">
        <f t="shared" si="19"/>
        <v>41.4</v>
      </c>
      <c r="FD17" s="106">
        <f t="shared" si="19"/>
        <v>48.7</v>
      </c>
      <c r="FE17" s="100"/>
      <c r="FF17" s="100"/>
      <c r="FG17" s="100"/>
      <c r="FH17" s="100"/>
      <c r="FI17" s="105" t="s">
        <v>154</v>
      </c>
      <c r="FJ17" s="106">
        <f>IF(FJ7="-",NA(),FJ7)</f>
        <v>3.5</v>
      </c>
      <c r="FK17" s="106">
        <f t="shared" ref="FK17:FN17" si="20">IF(FK7="-",NA(),FK7)</f>
        <v>14.2</v>
      </c>
      <c r="FL17" s="106">
        <f t="shared" si="20"/>
        <v>6.3</v>
      </c>
      <c r="FM17" s="106">
        <f t="shared" si="20"/>
        <v>20.2</v>
      </c>
      <c r="FN17" s="106">
        <f t="shared" si="20"/>
        <v>4.8</v>
      </c>
      <c r="FO17" s="100"/>
      <c r="FP17" s="100"/>
      <c r="FQ17" s="100"/>
      <c r="FR17" s="100"/>
      <c r="FS17" s="105" t="s">
        <v>154</v>
      </c>
      <c r="FT17" s="106">
        <f>IF(FT7="-",NA(),FT7)</f>
        <v>445.1</v>
      </c>
      <c r="FU17" s="106">
        <f t="shared" ref="FU17:FX17" si="21">IF(FU7="-",NA(),FU7)</f>
        <v>226</v>
      </c>
      <c r="FV17" s="106">
        <f t="shared" si="21"/>
        <v>156.19999999999999</v>
      </c>
      <c r="FW17" s="106">
        <f t="shared" si="21"/>
        <v>155</v>
      </c>
      <c r="FX17" s="106">
        <f t="shared" si="21"/>
        <v>118.2</v>
      </c>
      <c r="FY17" s="100"/>
      <c r="FZ17" s="100"/>
      <c r="GA17" s="100"/>
      <c r="GB17" s="100"/>
      <c r="GC17" s="105" t="s">
        <v>154</v>
      </c>
      <c r="GD17" s="106">
        <f>IF(GD7="-",NA(),GD7)</f>
        <v>55.9</v>
      </c>
      <c r="GE17" s="106">
        <f t="shared" ref="GE17:GH17" si="22">IF(GE7="-",NA(),GE7)</f>
        <v>48</v>
      </c>
      <c r="GF17" s="106">
        <f t="shared" si="22"/>
        <v>46.8</v>
      </c>
      <c r="GG17" s="106">
        <f t="shared" si="22"/>
        <v>48.2</v>
      </c>
      <c r="GH17" s="106">
        <f t="shared" si="22"/>
        <v>49.4</v>
      </c>
      <c r="GI17" s="100"/>
      <c r="GJ17" s="100"/>
      <c r="GK17" s="100"/>
      <c r="GL17" s="100"/>
      <c r="GM17" s="105" t="s">
        <v>154</v>
      </c>
      <c r="GN17" s="106">
        <f>IF(GN7="-",NA(),GN7)</f>
        <v>0</v>
      </c>
      <c r="GO17" s="106">
        <f t="shared" ref="GO17:GR17" si="23">IF(GO7="-",NA(),GO7)</f>
        <v>56.9</v>
      </c>
      <c r="GP17" s="106">
        <f t="shared" si="23"/>
        <v>63.6</v>
      </c>
      <c r="GQ17" s="106">
        <f t="shared" si="23"/>
        <v>60.7</v>
      </c>
      <c r="GR17" s="106">
        <f t="shared" si="23"/>
        <v>67.2</v>
      </c>
      <c r="GS17" s="100"/>
      <c r="GT17" s="100"/>
      <c r="GU17" s="100"/>
      <c r="GV17" s="100"/>
      <c r="GW17" s="100"/>
      <c r="GX17" s="105" t="s">
        <v>154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154</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154</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154</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154</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154</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154</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154</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156</v>
      </c>
      <c r="AY18" s="106">
        <f>IF(BD7="-",NA(),BD7)</f>
        <v>125.7</v>
      </c>
      <c r="AZ18" s="106">
        <f t="shared" ref="AZ18:BC18" si="39">IF(BE7="-",NA(),BE7)</f>
        <v>129.69999999999999</v>
      </c>
      <c r="BA18" s="106">
        <f t="shared" si="39"/>
        <v>135.9</v>
      </c>
      <c r="BB18" s="106">
        <f t="shared" si="39"/>
        <v>130.5</v>
      </c>
      <c r="BC18" s="106">
        <f t="shared" si="39"/>
        <v>129.9</v>
      </c>
      <c r="BD18" s="100"/>
      <c r="BE18" s="100"/>
      <c r="BF18" s="100"/>
      <c r="BG18" s="100"/>
      <c r="BH18" s="100"/>
      <c r="BI18" s="105" t="s">
        <v>156</v>
      </c>
      <c r="BJ18" s="106">
        <f>IF(BO7="-",NA(),BO7)</f>
        <v>124.8</v>
      </c>
      <c r="BK18" s="106">
        <f t="shared" ref="BK18:BN18" si="40">IF(BP7="-",NA(),BP7)</f>
        <v>130.4</v>
      </c>
      <c r="BL18" s="106">
        <f t="shared" si="40"/>
        <v>136.30000000000001</v>
      </c>
      <c r="BM18" s="106">
        <f t="shared" si="40"/>
        <v>130.69999999999999</v>
      </c>
      <c r="BN18" s="106">
        <f t="shared" si="40"/>
        <v>128.9</v>
      </c>
      <c r="BO18" s="100"/>
      <c r="BP18" s="100"/>
      <c r="BQ18" s="100"/>
      <c r="BR18" s="100"/>
      <c r="BS18" s="100"/>
      <c r="BT18" s="105" t="s">
        <v>156</v>
      </c>
      <c r="BU18" s="106">
        <f>IF(BZ7="-",NA(),BZ7)</f>
        <v>638.79999999999995</v>
      </c>
      <c r="BV18" s="106">
        <f t="shared" ref="BV18:BY18" si="41">IF(CA7="-",NA(),CA7)</f>
        <v>716.7</v>
      </c>
      <c r="BW18" s="106">
        <f t="shared" si="41"/>
        <v>688</v>
      </c>
      <c r="BX18" s="106">
        <f t="shared" si="41"/>
        <v>707.7</v>
      </c>
      <c r="BY18" s="106">
        <f t="shared" si="41"/>
        <v>749.1</v>
      </c>
      <c r="BZ18" s="100"/>
      <c r="CA18" s="100"/>
      <c r="CB18" s="100"/>
      <c r="CC18" s="100"/>
      <c r="CD18" s="100"/>
      <c r="CE18" s="105" t="s">
        <v>156</v>
      </c>
      <c r="CF18" s="106">
        <f>IF(CK7="-",NA(),CK7)</f>
        <v>7493.6</v>
      </c>
      <c r="CG18" s="106">
        <f t="shared" ref="CG18:CJ18" si="42">IF(CL7="-",NA(),CL7)</f>
        <v>8014.2</v>
      </c>
      <c r="CH18" s="106">
        <f t="shared" si="42"/>
        <v>8260</v>
      </c>
      <c r="CI18" s="106">
        <f t="shared" si="42"/>
        <v>8600.1</v>
      </c>
      <c r="CJ18" s="106">
        <f t="shared" si="42"/>
        <v>9078.5</v>
      </c>
      <c r="CK18" s="100"/>
      <c r="CL18" s="100"/>
      <c r="CM18" s="100"/>
      <c r="CN18" s="100"/>
      <c r="CO18" s="105" t="s">
        <v>156</v>
      </c>
      <c r="CP18" s="107">
        <f>IF(CU7="-",NA(),CU7)</f>
        <v>1146099</v>
      </c>
      <c r="CQ18" s="107">
        <f t="shared" ref="CQ18:CT18" si="43">IF(CV7="-",NA(),CV7)</f>
        <v>1494682</v>
      </c>
      <c r="CR18" s="107">
        <f t="shared" si="43"/>
        <v>1543942</v>
      </c>
      <c r="CS18" s="107">
        <f t="shared" si="43"/>
        <v>1467681</v>
      </c>
      <c r="CT18" s="107">
        <f t="shared" si="43"/>
        <v>1533303</v>
      </c>
      <c r="CU18" s="100"/>
      <c r="CV18" s="100"/>
      <c r="CW18" s="100"/>
      <c r="CX18" s="100"/>
      <c r="CY18" s="100"/>
      <c r="CZ18" s="105" t="s">
        <v>156</v>
      </c>
      <c r="DA18" s="106">
        <f>IF(DF7="-",NA(),DF7)</f>
        <v>38.4</v>
      </c>
      <c r="DB18" s="106">
        <f t="shared" ref="DB18:DE18" si="44">IF(DG7="-",NA(),DG7)</f>
        <v>37.700000000000003</v>
      </c>
      <c r="DC18" s="106">
        <f t="shared" si="44"/>
        <v>36.200000000000003</v>
      </c>
      <c r="DD18" s="106">
        <f t="shared" si="44"/>
        <v>36.5</v>
      </c>
      <c r="DE18" s="106">
        <f t="shared" si="44"/>
        <v>35.299999999999997</v>
      </c>
      <c r="DF18" s="100"/>
      <c r="DG18" s="100"/>
      <c r="DH18" s="100"/>
      <c r="DI18" s="100"/>
      <c r="DJ18" s="105" t="s">
        <v>156</v>
      </c>
      <c r="DK18" s="106">
        <f>IF(DP7="-",NA(),DP7)</f>
        <v>21.1</v>
      </c>
      <c r="DL18" s="106">
        <f t="shared" ref="DL18:DO18" si="45">IF(DQ7="-",NA(),DQ7)</f>
        <v>20</v>
      </c>
      <c r="DM18" s="106">
        <f t="shared" si="45"/>
        <v>18.2</v>
      </c>
      <c r="DN18" s="106">
        <f t="shared" si="45"/>
        <v>20.9</v>
      </c>
      <c r="DO18" s="106">
        <f t="shared" si="45"/>
        <v>21.1</v>
      </c>
      <c r="DP18" s="100"/>
      <c r="DQ18" s="100"/>
      <c r="DR18" s="100"/>
      <c r="DS18" s="100"/>
      <c r="DT18" s="105" t="s">
        <v>156</v>
      </c>
      <c r="DU18" s="106">
        <f>IF(DZ7="-",NA(),DZ7)</f>
        <v>128.80000000000001</v>
      </c>
      <c r="DV18" s="106">
        <f t="shared" ref="DV18:DY18" si="46">IF(EA7="-",NA(),EA7)</f>
        <v>109.9</v>
      </c>
      <c r="DW18" s="106">
        <f t="shared" si="46"/>
        <v>103.6</v>
      </c>
      <c r="DX18" s="106">
        <f t="shared" si="46"/>
        <v>95.7</v>
      </c>
      <c r="DY18" s="106">
        <f t="shared" si="46"/>
        <v>88.5</v>
      </c>
      <c r="DZ18" s="100"/>
      <c r="EA18" s="100"/>
      <c r="EB18" s="100"/>
      <c r="EC18" s="100"/>
      <c r="ED18" s="105" t="s">
        <v>156</v>
      </c>
      <c r="EE18" s="106">
        <f>IF(EJ7="-",NA(),EJ7)</f>
        <v>59.8</v>
      </c>
      <c r="EF18" s="106">
        <f t="shared" ref="EF18:EI18" si="47">IF(EK7="-",NA(),EK7)</f>
        <v>59.6</v>
      </c>
      <c r="EG18" s="106">
        <f t="shared" si="47"/>
        <v>60.3</v>
      </c>
      <c r="EH18" s="106">
        <f t="shared" si="47"/>
        <v>60.2</v>
      </c>
      <c r="EI18" s="106">
        <f t="shared" si="47"/>
        <v>61.2</v>
      </c>
      <c r="EJ18" s="100"/>
      <c r="EK18" s="100"/>
      <c r="EL18" s="100"/>
      <c r="EM18" s="100"/>
      <c r="EN18" s="105" t="s">
        <v>156</v>
      </c>
      <c r="EO18" s="106">
        <f>IF(ET7="-",NA(),ET7)</f>
        <v>16.2</v>
      </c>
      <c r="EP18" s="106">
        <f t="shared" ref="EP18:ES18" si="48">IF(EU7="-",NA(),EU7)</f>
        <v>18.7</v>
      </c>
      <c r="EQ18" s="106">
        <f t="shared" si="48"/>
        <v>20.5</v>
      </c>
      <c r="ER18" s="106">
        <f t="shared" si="48"/>
        <v>21.4</v>
      </c>
      <c r="ES18" s="106">
        <f t="shared" si="48"/>
        <v>22.6</v>
      </c>
      <c r="ET18" s="100"/>
      <c r="EU18" s="100"/>
      <c r="EV18" s="100"/>
      <c r="EW18" s="100"/>
      <c r="EX18" s="100"/>
      <c r="EY18" s="105" t="s">
        <v>156</v>
      </c>
      <c r="EZ18" s="106">
        <f>IF(OR(NOT($EZ$8),FE7="-"),NA(),FE7)</f>
        <v>39.5</v>
      </c>
      <c r="FA18" s="106">
        <f>IF(OR(NOT($EZ$8),FF7="-"),NA(),FF7)</f>
        <v>39.1</v>
      </c>
      <c r="FB18" s="106">
        <f>IF(OR(NOT($EZ$8),FG7="-"),NA(),FG7)</f>
        <v>37.299999999999997</v>
      </c>
      <c r="FC18" s="106">
        <f>IF(OR(NOT($EZ$8),FH7="-"),NA(),FH7)</f>
        <v>38</v>
      </c>
      <c r="FD18" s="106">
        <f>IF(OR(NOT($EZ$8),FI7="-"),NA(),FI7)</f>
        <v>36.5</v>
      </c>
      <c r="FE18" s="100"/>
      <c r="FF18" s="100"/>
      <c r="FG18" s="100"/>
      <c r="FH18" s="100"/>
      <c r="FI18" s="105" t="s">
        <v>156</v>
      </c>
      <c r="FJ18" s="106">
        <f>IF(OR(NOT($FJ$8),FO7="-"),NA(),FO7)</f>
        <v>22</v>
      </c>
      <c r="FK18" s="106">
        <f>IF(OR(NOT($FJ$8),FP7="-"),NA(),FP7)</f>
        <v>21.4</v>
      </c>
      <c r="FL18" s="106">
        <f>IF(OR(NOT($FJ$8),FQ7="-"),NA(),FQ7)</f>
        <v>19.3</v>
      </c>
      <c r="FM18" s="106">
        <f>IF(OR(NOT($FJ$8),FR7="-"),NA(),FR7)</f>
        <v>20.6</v>
      </c>
      <c r="FN18" s="106">
        <f>IF(OR(NOT($FJ$8),FS7="-"),NA(),FS7)</f>
        <v>21.6</v>
      </c>
      <c r="FO18" s="100"/>
      <c r="FP18" s="100"/>
      <c r="FQ18" s="100"/>
      <c r="FR18" s="100"/>
      <c r="FS18" s="105" t="s">
        <v>156</v>
      </c>
      <c r="FT18" s="106">
        <f>IF(OR(NOT($FT$8),FY7="-"),NA(),FY7)</f>
        <v>105.7</v>
      </c>
      <c r="FU18" s="106">
        <f>IF(OR(NOT($FT$8),FZ7="-"),NA(),FZ7)</f>
        <v>89.4</v>
      </c>
      <c r="FV18" s="106">
        <f>IF(OR(NOT($FT$8),GA7="-"),NA(),GA7)</f>
        <v>83.3</v>
      </c>
      <c r="FW18" s="106">
        <f>IF(OR(NOT($FT$8),GB7="-"),NA(),GB7)</f>
        <v>73.2</v>
      </c>
      <c r="FX18" s="106">
        <f>IF(OR(NOT($FT$8),GC7="-"),NA(),GC7)</f>
        <v>71.400000000000006</v>
      </c>
      <c r="FY18" s="100"/>
      <c r="FZ18" s="100"/>
      <c r="GA18" s="100"/>
      <c r="GB18" s="100"/>
      <c r="GC18" s="105" t="s">
        <v>156</v>
      </c>
      <c r="GD18" s="106">
        <f>IF(OR(NOT($GD$8),GI7="-"),NA(),GI7)</f>
        <v>61.3</v>
      </c>
      <c r="GE18" s="106">
        <f>IF(OR(NOT($GD$8),GJ7="-"),NA(),GJ7)</f>
        <v>61.7</v>
      </c>
      <c r="GF18" s="106">
        <f>IF(OR(NOT($GD$8),GK7="-"),NA(),GK7)</f>
        <v>62.1</v>
      </c>
      <c r="GG18" s="106">
        <f>IF(OR(NOT($GD$8),GL7="-"),NA(),GL7)</f>
        <v>62.6</v>
      </c>
      <c r="GH18" s="106">
        <f>IF(OR(NOT($GD$8),GM7="-"),NA(),GM7)</f>
        <v>63.4</v>
      </c>
      <c r="GI18" s="100"/>
      <c r="GJ18" s="100"/>
      <c r="GK18" s="100"/>
      <c r="GL18" s="100"/>
      <c r="GM18" s="105" t="s">
        <v>156</v>
      </c>
      <c r="GN18" s="106">
        <f>IF(OR(NOT($GN$8),GS7="-"),NA(),GS7)</f>
        <v>11.9</v>
      </c>
      <c r="GO18" s="106">
        <f>IF(OR(NOT($GN$8),GT7="-"),NA(),GT7)</f>
        <v>13.3</v>
      </c>
      <c r="GP18" s="106">
        <f>IF(OR(NOT($GN$8),GU7="-"),NA(),GU7)</f>
        <v>14.4</v>
      </c>
      <c r="GQ18" s="106">
        <f>IF(OR(NOT($GN$8),GV7="-"),NA(),GV7)</f>
        <v>15.3</v>
      </c>
      <c r="GR18" s="106">
        <f>IF(OR(NOT($GN$8),GW7="-"),NA(),GW7)</f>
        <v>16.100000000000001</v>
      </c>
      <c r="GS18" s="100"/>
      <c r="GT18" s="100"/>
      <c r="GU18" s="100"/>
      <c r="GV18" s="100"/>
      <c r="GW18" s="100"/>
      <c r="GX18" s="105" t="s">
        <v>156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156</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156</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156</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156</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156</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156</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157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141</v>
      </c>
      <c r="AY19" s="106">
        <f>$BI$7</f>
        <v>100</v>
      </c>
      <c r="AZ19" s="106">
        <f t="shared" ref="AZ19:BC19" si="49">$BI$7</f>
        <v>100</v>
      </c>
      <c r="BA19" s="106">
        <f t="shared" si="49"/>
        <v>100</v>
      </c>
      <c r="BB19" s="106">
        <f t="shared" si="49"/>
        <v>100</v>
      </c>
      <c r="BC19" s="106">
        <f t="shared" si="49"/>
        <v>100</v>
      </c>
      <c r="BD19" s="100"/>
      <c r="BE19" s="100"/>
      <c r="BF19" s="100"/>
      <c r="BG19" s="100"/>
      <c r="BH19" s="100"/>
      <c r="BI19" s="108" t="s">
        <v>141</v>
      </c>
      <c r="BJ19" s="106">
        <f>$BT$7</f>
        <v>100</v>
      </c>
      <c r="BK19" s="106">
        <f>$BT$7</f>
        <v>100</v>
      </c>
      <c r="BL19" s="106">
        <f>$BT$7</f>
        <v>100</v>
      </c>
      <c r="BM19" s="106">
        <f>$BT$7</f>
        <v>100</v>
      </c>
      <c r="BN19" s="106">
        <f>$BT$7</f>
        <v>100</v>
      </c>
      <c r="BO19" s="100"/>
      <c r="BP19" s="100"/>
      <c r="BQ19" s="100"/>
      <c r="BR19" s="100"/>
      <c r="BS19" s="100"/>
      <c r="BT19" s="108" t="s">
        <v>141</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158</v>
      </c>
      <c r="C20" s="196"/>
      <c r="D20" s="100"/>
    </row>
    <row r="21" spans="1:374" x14ac:dyDescent="0.15">
      <c r="A21" s="97">
        <f t="shared" si="7"/>
        <v>7</v>
      </c>
      <c r="B21" s="196" t="s">
        <v>159</v>
      </c>
      <c r="C21" s="196"/>
      <c r="D21" s="100"/>
    </row>
    <row r="22" spans="1:374" x14ac:dyDescent="0.15">
      <c r="A22" s="97">
        <f t="shared" si="7"/>
        <v>8</v>
      </c>
      <c r="B22" s="196" t="s">
        <v>160</v>
      </c>
      <c r="C22" s="196"/>
      <c r="D22" s="100"/>
      <c r="E22" s="198" t="s">
        <v>161</v>
      </c>
      <c r="F22" s="199"/>
      <c r="G22" s="199"/>
      <c r="H22" s="199"/>
      <c r="I22" s="200"/>
    </row>
    <row r="23" spans="1:374" x14ac:dyDescent="0.15">
      <c r="A23" s="97">
        <f t="shared" si="7"/>
        <v>9</v>
      </c>
      <c r="B23" s="196" t="s">
        <v>162</v>
      </c>
      <c r="C23" s="196"/>
      <c r="D23" s="100"/>
      <c r="E23" s="201"/>
      <c r="F23" s="202"/>
      <c r="G23" s="202"/>
      <c r="H23" s="202"/>
      <c r="I23" s="203"/>
    </row>
    <row r="24" spans="1:374" x14ac:dyDescent="0.15">
      <c r="A24" s="97">
        <f t="shared" si="7"/>
        <v>10</v>
      </c>
      <c r="B24" s="196" t="s">
        <v>163</v>
      </c>
      <c r="C24" s="196"/>
      <c r="D24" s="100"/>
      <c r="E24" s="201"/>
      <c r="F24" s="202"/>
      <c r="G24" s="202"/>
      <c r="H24" s="202"/>
      <c r="I24" s="203"/>
    </row>
    <row r="25" spans="1:374" x14ac:dyDescent="0.15">
      <c r="A25" s="97">
        <f t="shared" si="7"/>
        <v>11</v>
      </c>
      <c r="B25" s="196" t="s">
        <v>164</v>
      </c>
      <c r="C25" s="196"/>
      <c r="D25" s="100"/>
      <c r="E25" s="201"/>
      <c r="F25" s="202"/>
      <c r="G25" s="202"/>
      <c r="H25" s="202"/>
      <c r="I25" s="203"/>
    </row>
    <row r="26" spans="1:374" x14ac:dyDescent="0.15">
      <c r="A26" s="97">
        <f t="shared" si="7"/>
        <v>12</v>
      </c>
      <c r="B26" s="196" t="s">
        <v>165</v>
      </c>
      <c r="C26" s="196"/>
      <c r="D26" s="100"/>
      <c r="E26" s="201"/>
      <c r="F26" s="202"/>
      <c r="G26" s="202"/>
      <c r="H26" s="202"/>
      <c r="I26" s="203"/>
    </row>
    <row r="27" spans="1:374" x14ac:dyDescent="0.15">
      <c r="A27" s="97">
        <f t="shared" si="7"/>
        <v>13</v>
      </c>
      <c r="B27" s="196" t="s">
        <v>166</v>
      </c>
      <c r="C27" s="196"/>
      <c r="D27" s="100"/>
      <c r="E27" s="201"/>
      <c r="F27" s="202"/>
      <c r="G27" s="202"/>
      <c r="H27" s="202"/>
      <c r="I27" s="203"/>
    </row>
    <row r="28" spans="1:374" x14ac:dyDescent="0.15">
      <c r="A28" s="97">
        <f t="shared" si="7"/>
        <v>14</v>
      </c>
      <c r="B28" s="196" t="s">
        <v>167</v>
      </c>
      <c r="C28" s="196"/>
      <c r="D28" s="100"/>
      <c r="E28" s="201"/>
      <c r="F28" s="202"/>
      <c r="G28" s="202"/>
      <c r="H28" s="202"/>
      <c r="I28" s="203"/>
    </row>
    <row r="29" spans="1:374" x14ac:dyDescent="0.15">
      <c r="A29" s="97">
        <f t="shared" si="7"/>
        <v>15</v>
      </c>
      <c r="B29" s="196" t="s">
        <v>168</v>
      </c>
      <c r="C29" s="196"/>
      <c r="D29" s="100"/>
      <c r="E29" s="201"/>
      <c r="F29" s="202"/>
      <c r="G29" s="202"/>
      <c r="H29" s="202"/>
      <c r="I29" s="203"/>
    </row>
    <row r="30" spans="1:374" x14ac:dyDescent="0.15">
      <c r="A30" s="97">
        <f t="shared" si="7"/>
        <v>16</v>
      </c>
      <c r="B30" s="196" t="s">
        <v>169</v>
      </c>
      <c r="C30" s="196"/>
      <c r="D30" s="100"/>
      <c r="E30" s="201"/>
      <c r="F30" s="202"/>
      <c r="G30" s="202"/>
      <c r="H30" s="202"/>
      <c r="I30" s="203"/>
    </row>
    <row r="31" spans="1:374" x14ac:dyDescent="0.15">
      <c r="A31" s="97">
        <f t="shared" si="7"/>
        <v>17</v>
      </c>
      <c r="B31" s="196" t="s">
        <v>170</v>
      </c>
      <c r="C31" s="196"/>
      <c r="D31" s="100"/>
      <c r="E31" s="201"/>
      <c r="F31" s="202"/>
      <c r="G31" s="202"/>
      <c r="H31" s="202"/>
      <c r="I31" s="203"/>
    </row>
    <row r="32" spans="1:374" x14ac:dyDescent="0.15">
      <c r="A32" s="97">
        <f t="shared" si="7"/>
        <v>18</v>
      </c>
      <c r="B32" s="196" t="s">
        <v>171</v>
      </c>
      <c r="C32" s="196"/>
      <c r="D32" s="100"/>
      <c r="E32" s="201"/>
      <c r="F32" s="202"/>
      <c r="G32" s="202"/>
      <c r="H32" s="202"/>
      <c r="I32" s="203"/>
    </row>
    <row r="33" spans="1:9" x14ac:dyDescent="0.15">
      <c r="A33" s="97">
        <f t="shared" si="7"/>
        <v>19</v>
      </c>
      <c r="B33" s="196" t="s">
        <v>172</v>
      </c>
      <c r="C33" s="196"/>
      <c r="D33" s="100"/>
      <c r="E33" s="201"/>
      <c r="F33" s="202"/>
      <c r="G33" s="202"/>
      <c r="H33" s="202"/>
      <c r="I33" s="203"/>
    </row>
    <row r="34" spans="1:9" x14ac:dyDescent="0.15">
      <c r="A34" s="97">
        <f t="shared" si="7"/>
        <v>20</v>
      </c>
      <c r="B34" s="196" t="s">
        <v>173</v>
      </c>
      <c r="C34" s="196"/>
      <c r="D34" s="100"/>
      <c r="E34" s="201"/>
      <c r="F34" s="202"/>
      <c r="G34" s="202"/>
      <c r="H34" s="202"/>
      <c r="I34" s="203"/>
    </row>
    <row r="35" spans="1:9" ht="25.5" customHeight="1" x14ac:dyDescent="0.15">
      <c r="E35" s="204"/>
      <c r="F35" s="205"/>
      <c r="G35" s="205"/>
      <c r="H35" s="205"/>
      <c r="I35" s="206"/>
    </row>
    <row r="36" spans="1:9" x14ac:dyDescent="0.15">
      <c r="A36" t="s">
        <v>174</v>
      </c>
      <c r="B36" t="s">
        <v>175</v>
      </c>
    </row>
    <row r="37" spans="1:9" x14ac:dyDescent="0.15">
      <c r="A37" t="s">
        <v>176</v>
      </c>
      <c r="B37" t="s">
        <v>177</v>
      </c>
    </row>
    <row r="38" spans="1:9" x14ac:dyDescent="0.15">
      <c r="A38" t="s">
        <v>178</v>
      </c>
      <c r="B38" t="s">
        <v>179</v>
      </c>
    </row>
    <row r="39" spans="1:9" x14ac:dyDescent="0.15">
      <c r="A39" t="s">
        <v>180</v>
      </c>
      <c r="B39" t="s">
        <v>181</v>
      </c>
    </row>
    <row r="40" spans="1:9" x14ac:dyDescent="0.15">
      <c r="A40" t="s">
        <v>182</v>
      </c>
      <c r="B40" t="s">
        <v>183</v>
      </c>
    </row>
    <row r="41" spans="1:9" x14ac:dyDescent="0.15">
      <c r="A41" t="s">
        <v>184</v>
      </c>
      <c r="B41" t="s">
        <v>185</v>
      </c>
    </row>
    <row r="42" spans="1:9" x14ac:dyDescent="0.15">
      <c r="A42" t="s">
        <v>186</v>
      </c>
      <c r="B42" t="s">
        <v>187</v>
      </c>
    </row>
    <row r="43" spans="1:9" x14ac:dyDescent="0.15">
      <c r="A43" t="s">
        <v>188</v>
      </c>
      <c r="B43" t="s">
        <v>189</v>
      </c>
    </row>
    <row r="44" spans="1:9" x14ac:dyDescent="0.15">
      <c r="A44" t="s">
        <v>190</v>
      </c>
      <c r="B44" t="s">
        <v>191</v>
      </c>
    </row>
    <row r="45" spans="1:9" x14ac:dyDescent="0.15">
      <c r="A45" t="s">
        <v>192</v>
      </c>
      <c r="B45" t="s">
        <v>193</v>
      </c>
    </row>
    <row r="46" spans="1:9" x14ac:dyDescent="0.15">
      <c r="A46" t="s">
        <v>194</v>
      </c>
      <c r="B46" t="s">
        <v>195</v>
      </c>
    </row>
    <row r="47" spans="1:9" x14ac:dyDescent="0.15">
      <c r="A47" t="s">
        <v>196</v>
      </c>
      <c r="B47" t="s">
        <v>197</v>
      </c>
    </row>
    <row r="48" spans="1:9" x14ac:dyDescent="0.15">
      <c r="A48" t="s">
        <v>198</v>
      </c>
      <c r="B48" t="s">
        <v>199</v>
      </c>
    </row>
    <row r="49" spans="1:2" x14ac:dyDescent="0.15">
      <c r="A49" t="s">
        <v>200</v>
      </c>
      <c r="B49" t="s">
        <v>201</v>
      </c>
    </row>
    <row r="50" spans="1:2" x14ac:dyDescent="0.15">
      <c r="A50" t="s">
        <v>202</v>
      </c>
      <c r="B50" t="s">
        <v>203</v>
      </c>
    </row>
    <row r="51" spans="1:2" x14ac:dyDescent="0.15">
      <c r="A51" t="s">
        <v>204</v>
      </c>
      <c r="B51" t="s">
        <v>205</v>
      </c>
    </row>
    <row r="52" spans="1:2" x14ac:dyDescent="0.15">
      <c r="A52" t="s">
        <v>206</v>
      </c>
      <c r="B52" t="s">
        <v>207</v>
      </c>
    </row>
    <row r="53" spans="1:2" x14ac:dyDescent="0.15">
      <c r="A53" t="s">
        <v>208</v>
      </c>
      <c r="B53" t="s">
        <v>209</v>
      </c>
    </row>
    <row r="54" spans="1:2" x14ac:dyDescent="0.15">
      <c r="A54" t="s">
        <v>210</v>
      </c>
      <c r="B54" t="s">
        <v>211</v>
      </c>
    </row>
    <row r="55" spans="1:2" x14ac:dyDescent="0.15">
      <c r="A55" t="s">
        <v>212</v>
      </c>
      <c r="B55" t="s">
        <v>213</v>
      </c>
    </row>
    <row r="56" spans="1:2" x14ac:dyDescent="0.15">
      <c r="A56" t="s">
        <v>214</v>
      </c>
      <c r="B56" t="s">
        <v>215</v>
      </c>
    </row>
    <row r="57" spans="1:2" x14ac:dyDescent="0.15">
      <c r="A57" t="s">
        <v>216</v>
      </c>
      <c r="B57" t="s">
        <v>217</v>
      </c>
    </row>
    <row r="58" spans="1:2" x14ac:dyDescent="0.15">
      <c r="A58" t="s">
        <v>218</v>
      </c>
      <c r="B58" t="s">
        <v>219</v>
      </c>
    </row>
    <row r="59" spans="1:2" x14ac:dyDescent="0.15">
      <c r="A59" t="s">
        <v>220</v>
      </c>
      <c r="B59" t="s">
        <v>221</v>
      </c>
    </row>
    <row r="60" spans="1:2" x14ac:dyDescent="0.15">
      <c r="A60" t="s">
        <v>222</v>
      </c>
      <c r="B60" t="s">
        <v>223</v>
      </c>
    </row>
    <row r="61" spans="1:2" x14ac:dyDescent="0.15">
      <c r="A61" t="s">
        <v>224</v>
      </c>
      <c r="B61" t="s">
        <v>225</v>
      </c>
    </row>
    <row r="62" spans="1:2" x14ac:dyDescent="0.15">
      <c r="A62" t="s">
        <v>226</v>
      </c>
      <c r="B62" t="s">
        <v>227</v>
      </c>
    </row>
    <row r="63" spans="1:2" x14ac:dyDescent="0.15">
      <c r="A63" t="s">
        <v>228</v>
      </c>
      <c r="B63" t="s">
        <v>229</v>
      </c>
    </row>
    <row r="64" spans="1:2" x14ac:dyDescent="0.15">
      <c r="A64" t="s">
        <v>230</v>
      </c>
      <c r="B64" t="s">
        <v>231</v>
      </c>
    </row>
    <row r="65" spans="1:2" x14ac:dyDescent="0.15">
      <c r="A65" t="s">
        <v>232</v>
      </c>
      <c r="B65" t="s">
        <v>233</v>
      </c>
    </row>
    <row r="66" spans="1:2" x14ac:dyDescent="0.15">
      <c r="A66" t="s">
        <v>234</v>
      </c>
      <c r="B66" t="s">
        <v>235</v>
      </c>
    </row>
    <row r="67" spans="1:2" x14ac:dyDescent="0.15">
      <c r="A67" t="s">
        <v>236</v>
      </c>
      <c r="B67" t="s">
        <v>235</v>
      </c>
    </row>
    <row r="68" spans="1:2" x14ac:dyDescent="0.15">
      <c r="A68" t="s">
        <v>237</v>
      </c>
      <c r="B68" t="s">
        <v>235</v>
      </c>
    </row>
    <row r="69" spans="1:2" x14ac:dyDescent="0.15">
      <c r="A69" t="s">
        <v>238</v>
      </c>
      <c r="B69" t="s">
        <v>235</v>
      </c>
    </row>
    <row r="70" spans="1:2" x14ac:dyDescent="0.15">
      <c r="A70" t="s">
        <v>239</v>
      </c>
      <c r="B70" t="s">
        <v>235</v>
      </c>
    </row>
    <row r="71" spans="1:2" x14ac:dyDescent="0.15">
      <c r="A71" t="s">
        <v>240</v>
      </c>
      <c r="B71" t="s">
        <v>235</v>
      </c>
    </row>
    <row r="72" spans="1:2" x14ac:dyDescent="0.15">
      <c r="A72" t="s">
        <v>241</v>
      </c>
      <c r="B72" t="s">
        <v>235</v>
      </c>
    </row>
    <row r="73" spans="1:2" x14ac:dyDescent="0.15">
      <c r="A73" t="s">
        <v>242</v>
      </c>
      <c r="B73" t="s">
        <v>235</v>
      </c>
    </row>
    <row r="74" spans="1:2" x14ac:dyDescent="0.15">
      <c r="A74" t="s">
        <v>243</v>
      </c>
      <c r="B74" t="s">
        <v>235</v>
      </c>
    </row>
    <row r="75" spans="1:2" x14ac:dyDescent="0.15">
      <c r="A75" t="s">
        <v>244</v>
      </c>
      <c r="B75" t="s">
        <v>235</v>
      </c>
    </row>
    <row r="76" spans="1:2" x14ac:dyDescent="0.15">
      <c r="A76" t="s">
        <v>245</v>
      </c>
      <c r="B76" t="s">
        <v>235</v>
      </c>
    </row>
    <row r="77" spans="1:2" x14ac:dyDescent="0.15">
      <c r="A77" t="s">
        <v>246</v>
      </c>
      <c r="B77" t="s">
        <v>235</v>
      </c>
    </row>
    <row r="78" spans="1:2" x14ac:dyDescent="0.15">
      <c r="A78" t="s">
        <v>247</v>
      </c>
      <c r="B78" t="s">
        <v>235</v>
      </c>
    </row>
    <row r="79" spans="1:2" x14ac:dyDescent="0.15">
      <c r="A79" t="s">
        <v>248</v>
      </c>
      <c r="B79" t="s">
        <v>235</v>
      </c>
    </row>
    <row r="80" spans="1:2" x14ac:dyDescent="0.15">
      <c r="A80" t="s">
        <v>249</v>
      </c>
      <c r="B80" t="s">
        <v>235</v>
      </c>
    </row>
    <row r="81" spans="1:2" x14ac:dyDescent="0.15">
      <c r="A81" t="s">
        <v>250</v>
      </c>
      <c r="B81" t="s">
        <v>235</v>
      </c>
    </row>
    <row r="82" spans="1:2" x14ac:dyDescent="0.15">
      <c r="A82" t="s">
        <v>251</v>
      </c>
      <c r="B82" t="s">
        <v>235</v>
      </c>
    </row>
    <row r="83" spans="1:2" x14ac:dyDescent="0.15">
      <c r="A83" t="s">
        <v>252</v>
      </c>
      <c r="B83" t="s">
        <v>235</v>
      </c>
    </row>
    <row r="84" spans="1:2" x14ac:dyDescent="0.15">
      <c r="A84" t="s">
        <v>253</v>
      </c>
      <c r="B84" t="s">
        <v>235</v>
      </c>
    </row>
    <row r="85" spans="1:2" x14ac:dyDescent="0.15">
      <c r="A85" t="s">
        <v>254</v>
      </c>
      <c r="B85" t="s">
        <v>235</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村岡＿貢多（財政企画グループ）</cp:lastModifiedBy>
  <cp:lastPrinted>2020-02-06T07:51:27Z</cp:lastPrinted>
  <dcterms:created xsi:type="dcterms:W3CDTF">2019-12-05T07:13:33Z</dcterms:created>
  <dcterms:modified xsi:type="dcterms:W3CDTF">2020-02-07T08:05:28Z</dcterms:modified>
  <cp:category/>
</cp:coreProperties>
</file>