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12　流域下水道班\し_照会等\ざ_財政課\20100110 公営企業に係る経営比較分析表（H30年度決算)の分析等について\20200109_経営比較分析表の分析等について（依頼）\回答\"/>
    </mc:Choice>
  </mc:AlternateContent>
  <workbookProtection workbookAlgorithmName="SHA-512" workbookHashValue="oShYO7r88MhiH+UUzkOFQVQ1cSbHcfAgfKGUB2cSt4QdzBZIMWWU267Wka7xOLCHFY1vXo1tFdDwpUM3Y0V6uQ==" workbookSaltValue="8lN2nw+KSwNr+Ttb9p2P8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C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B10" i="5" l="1"/>
  <c r="F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<sst xmlns="http://schemas.openxmlformats.org/spreadsheetml/2006/main" count="228" uniqueCount="115">
  <si>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</si>
  <si>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</si>
  <si>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</si>
  <si>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</si>
  <si>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</si>
  <si>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</si>
  <si>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</si>
  <si>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</si>
  <si>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</si>
  <si>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</si>
  <si>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</si>
  <si>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</si>
  <si>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</si>
  <si>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</si>
  <si>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</si>
  <si>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</si>
  <si>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</si>
  <si>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</si>
  <si>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</si>
  <si>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</si>
  <si>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</si>
  <si>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</si>
  <si>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</si>
  <si>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</si>
  <si>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</si>
  <si>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</si>
  <si>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</si>
  <si>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</si>
  <si>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</si>
  <si>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</si>
  <si>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</si>
  <si>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</si>
  <si>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</si>
  <si>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</si>
  <si>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</si>
  <si>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</si>
  <si>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</si>
  <si>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</si>
  <si>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</si>
  <si>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</si>
  <si>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</si>
  <si>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</si>
  <si>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</si>
  <si>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</si>
  <si>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</si>
  <si>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</si>
  <si>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</si>
  <si>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</si>
  <si>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</si>
  <si>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</si>
  <si>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</si>
  <si>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</si>
  <si>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</si>
  <si>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</si>
  <si>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</si>
  <si>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</si>
  <si>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</si>
  <si>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</si>
  <si>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</si>
  <si>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</si>
  <si>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</si>
  <si>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</si>
  <si>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</si>
  <si>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</si>
  <si>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</si>
  <si>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</si>
  <si>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</si>
  <si>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</si>
  <si>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</si>
  <si>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</si>
  <si>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</si>
  <si>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</si>
  <si>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</si>
  <si>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</si>
  <si>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</si>
  <si>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</si>
  <si>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</si>
  <si>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</si>
  <si>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</si>
  <si>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</si>
  <si>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</si>
  <si>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</si>
  <si>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</si>
  <si>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</si>
  <si>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</si>
  <si>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</si>
  <si>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</si>
  <si>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</si>
  <si>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</si>
  <si>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</si>
  <si>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</si>
  <si>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</si>
  <si>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</si>
  <si>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</si>
  <si>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</si>
  <si>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</si>
  <si>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</si>
  <si>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</si>
  <si>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</si>
  <si>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</si>
  <si>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</si>
  <si>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</si>
  <si>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</si>
  <si>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</si>
  <si>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</si>
  <si>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</si>
  <si>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</si>
  <si>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</si>
  <si>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</si>
  <si>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</si>
  <si>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</si>
  <si>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</si>
  <si>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本県の管渠は、平成23年の東日本大震災時及び長寿命計画策定時にカメラ調査等を実施し、老朽化等の度合い（健全度）に応じて、改築・更新を行っている。
　引き続き、平成30年度に策定したストックマネジメント計画に基づき、計画的な改築更新に取り組んでいく。
</t>
    <phoneticPr fontId="4"/>
  </si>
  <si>
    <t>　本県の流域下水道事業は、歳出（維持管理費）に対して適正な料金（市町村負担金）設定により、歳入ともバランスを保っているが、引き続き、未普及地域の接続率の向上に取り組むとともに、ストックマネジメント計画に基づく改築更新により適正な維持管理を推進することで、持続可能な下水道経営に取り組んでいく。</t>
    <phoneticPr fontId="4"/>
  </si>
  <si>
    <t xml:space="preserve">①収益的収支比率
　過年度の支払消費税の還付金や平成31年度からの地方公営企業法適用に伴う一般会計からの繰り入れ等により、平成30年度の収益的収支比率が上昇しているが、平成31年度以降は例年並みの水準に戻ると考えられる。
④企業債残高対事業規模比率
　本県の流域下水道事業の企業債は、東日本大震災に伴う災害復旧事業の影響により、平成２３年度に一時的に増加したが、適正な償還計画により、企業債残高の総額は減少している。
⑥汚水処理原価
　本県の汚水処理原価は、全国平均を上回っているが、効率的な処理が可能となる設備の導入等による維持管理費の削減、未普及地域の接続率向上など、処理原価の削減に取り組んでいく。
⑦施設利用率
　平成30年度に石巻浄化センターの水処理施設の第2系列（2/2）を新たに稼働させたことにより施設利用率が低下しているが、対象地域（東日本大震災の被災地）の復興が進んでいることから、施設利用率は改善される見込みである。
⑧水洗化率
　本県の水洗化率は前年度から上昇しており、今後も100％を目指し接続率の向上を図っていく。
</t>
    <rPh sb="10" eb="13">
      <t>カネンド</t>
    </rPh>
    <rPh sb="14" eb="16">
      <t>シハライ</t>
    </rPh>
    <rPh sb="16" eb="19">
      <t>ショウヒゼイ</t>
    </rPh>
    <rPh sb="20" eb="22">
      <t>カンプ</t>
    </rPh>
    <rPh sb="22" eb="23">
      <t>キン</t>
    </rPh>
    <rPh sb="56" eb="5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</si>
</sst>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0.6</c:v>
                </c:pt>
                <c:pt idx="1">
                  <c:v>0</c:v>
                </c:pt>
                <c:pt idx="2">
                  <c:v>0</c:v>
                </c:pt>
                <c:pt idx="3">
                  <c:v>0</c:v>
                </c:pt>
                <c:pt idx="4">
                  <c:v>0</c:v>
                </c:pt>
              </c:numCache>
            </c:numRef>
          </c:val>
          <c:extLst>
            <c:ext xmlns:c16="http://schemas.microsoft.com/office/drawing/2014/chart" uri="{C3380CC4-5D6E-409C-BE32-E72D297353CC}">
              <c16:uniqueId val="{00000000-FD1A-4597-991C-9D12FC126E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FD1A-4597-991C-9D12FC126E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77.87</c:v>
                </c:pt>
                <c:pt idx="1">
                  <c:v>77.36</c:v>
                </c:pt>
                <c:pt idx="2">
                  <c:v>76.39</c:v>
                </c:pt>
                <c:pt idx="3">
                  <c:v>76.58</c:v>
                </c:pt>
                <c:pt idx="4">
                  <c:v>101.32</c:v>
                </c:pt>
              </c:numCache>
            </c:numRef>
          </c:val>
          <c:extLst>
            <c:ext xmlns:c16="http://schemas.microsoft.com/office/drawing/2014/chart" uri="{C3380CC4-5D6E-409C-BE32-E72D297353CC}">
              <c16:uniqueId val="{00000000-AD90-4D0F-B03D-40E84A6458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0-4D0F-B03D-40E84A6458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0-429B-A107-0AC7D77FAB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0-429B-A107-0AC7D77FAB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2-4412-B692-EB252BC869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2-4412-B692-EB252BC869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A-47C3-B57F-4D26175B91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A-47C3-B57F-4D26175B91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D-4AFB-B755-C7B9CCEF0A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D-4AFB-B755-C7B9CCEF0A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357.15</c:v>
                </c:pt>
                <c:pt idx="1">
                  <c:v>429.66</c:v>
                </c:pt>
                <c:pt idx="2">
                  <c:v>372.71</c:v>
                </c:pt>
                <c:pt idx="3">
                  <c:v>356.04</c:v>
                </c:pt>
                <c:pt idx="4">
                  <c:v>312.99</c:v>
                </c:pt>
              </c:numCache>
            </c:numRef>
          </c:val>
          <c:extLst>
            <c:ext xmlns:c16="http://schemas.microsoft.com/office/drawing/2014/chart" uri="{C3380CC4-5D6E-409C-BE32-E72D297353CC}">
              <c16:uniqueId val="{00000000-9E50-4A58-A891-2FA374E58A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9E50-4A58-A891-2FA374E58A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08-4E0C-A34F-F895076B9B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08-4E0C-A34F-F895076B9B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73.66</c:v>
                </c:pt>
                <c:pt idx="1">
                  <c:v>73.3</c:v>
                </c:pt>
                <c:pt idx="2">
                  <c:v>72.09</c:v>
                </c:pt>
                <c:pt idx="3">
                  <c:v>72.48</c:v>
                </c:pt>
                <c:pt idx="4">
                  <c:v>67.06</c:v>
                </c:pt>
              </c:numCache>
            </c:numRef>
          </c:val>
          <c:extLst>
            <c:ext xmlns:c16="http://schemas.microsoft.com/office/drawing/2014/chart" uri="{C3380CC4-5D6E-409C-BE32-E72D297353CC}">
              <c16:uniqueId val="{00000000-D80E-4335-B101-91AE5241EB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D80E-4335-B101-91AE5241EB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57.29</c:v>
                </c:pt>
                <c:pt idx="1">
                  <c:v>60.09</c:v>
                </c:pt>
                <c:pt idx="2">
                  <c:v>58.33</c:v>
                </c:pt>
                <c:pt idx="3">
                  <c:v>58.39</c:v>
                </c:pt>
                <c:pt idx="4">
                  <c:v>56.64</c:v>
                </c:pt>
              </c:numCache>
            </c:numRef>
          </c:val>
          <c:extLst>
            <c:ext xmlns:c16="http://schemas.microsoft.com/office/drawing/2014/chart" uri="{C3380CC4-5D6E-409C-BE32-E72D297353CC}">
              <c16:uniqueId val="{00000000-06C5-4801-B752-244B740BB2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06C5-4801-B752-244B740BB2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92.2</c:v>
                </c:pt>
                <c:pt idx="1">
                  <c:v>92.47</c:v>
                </c:pt>
                <c:pt idx="2">
                  <c:v>92.71</c:v>
                </c:pt>
                <c:pt idx="3">
                  <c:v>93.19</c:v>
                </c:pt>
                <c:pt idx="4">
                  <c:v>93.62</c:v>
                </c:pt>
              </c:numCache>
            </c:numRef>
          </c:val>
          <c:extLst>
            <c:ext xmlns:c16="http://schemas.microsoft.com/office/drawing/2014/chart" uri="{C3380CC4-5D6E-409C-BE32-E72D297353CC}">
              <c16:uniqueId val="{00000000-409E-4006-9E05-27B721DFFE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409E-4006-9E05-27B721DFFE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2303098</v>
      </c>
      <c r="AM8" s="51"/>
      <c r="AN8" s="51"/>
      <c r="AO8" s="51"/>
      <c r="AP8" s="51"/>
      <c r="AQ8" s="51"/>
      <c r="AR8" s="51"/>
      <c r="AS8" s="51"/>
      <c r="AT8" s="46">
        <f>データ!T6</f>
        <v>7282.23</v>
      </c>
      <c r="AU8" s="46"/>
      <c r="AV8" s="46"/>
      <c r="AW8" s="46"/>
      <c r="AX8" s="46"/>
      <c r="AY8" s="46"/>
      <c r="AZ8" s="46"/>
      <c r="BA8" s="46"/>
      <c r="BB8" s="46">
        <f>データ!U6</f>
        <v>316.26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82.38</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890859</v>
      </c>
      <c r="AM10" s="51"/>
      <c r="AN10" s="51"/>
      <c r="AO10" s="51"/>
      <c r="AP10" s="51"/>
      <c r="AQ10" s="51"/>
      <c r="AR10" s="51"/>
      <c r="AS10" s="51"/>
      <c r="AT10" s="46">
        <f>データ!W6</f>
        <v>234.45</v>
      </c>
      <c r="AU10" s="46"/>
      <c r="AV10" s="46"/>
      <c r="AW10" s="46"/>
      <c r="AX10" s="46"/>
      <c r="AY10" s="46"/>
      <c r="AZ10" s="46"/>
      <c r="BA10" s="46"/>
      <c r="BB10" s="46">
        <f>データ!X6</f>
        <v>3799.78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45</v>
      </c>
      <c r="O86" s="26" t="str">
        <f>データ!EO6</f>
        <v>【0.06】</v>
      </c>
    </row>
  </sheetData>
  <sheetProtection algorithmName="SHA-512" hashValue="V9//VADRXb33XKkttyl5X8yazvvOYAm8Xch7PCfDF9630/Axkmbul6LlF+k0tJvO8pHdxy0fmzw5PB0G/5w+ag==" saltValue="f6Ko+VqwCK2exNXma6t/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40002</v>
      </c>
      <c r="D6" s="33">
        <f t="shared" si="3"/>
        <v>47</v>
      </c>
      <c r="E6" s="33">
        <f t="shared" si="3"/>
        <v>17</v>
      </c>
      <c r="F6" s="33">
        <f t="shared" si="3"/>
        <v>3</v>
      </c>
      <c r="G6" s="33">
        <f t="shared" si="3"/>
        <v>0</v>
      </c>
      <c r="H6" s="33" t="str">
        <f t="shared" si="3"/>
        <v>宮城県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82.38</v>
      </c>
      <c r="Q6" s="34">
        <f t="shared" si="3"/>
        <v>100</v>
      </c>
      <c r="R6" s="34">
        <f t="shared" si="3"/>
        <v>0</v>
      </c>
      <c r="S6" s="34">
        <f t="shared" si="3"/>
        <v>2303098</v>
      </c>
      <c r="T6" s="34">
        <f t="shared" si="3"/>
        <v>7282.23</v>
      </c>
      <c r="U6" s="34">
        <f t="shared" si="3"/>
        <v>316.26</v>
      </c>
      <c r="V6" s="34">
        <f t="shared" si="3"/>
        <v>890859</v>
      </c>
      <c r="W6" s="34">
        <f t="shared" si="3"/>
        <v>234.45</v>
      </c>
      <c r="X6" s="34">
        <f t="shared" si="3"/>
        <v>3799.78</v>
      </c>
      <c r="Y6" s="35">
        <f>IF(Y7="",NA(),Y7)</f>
        <v>77.87</v>
      </c>
      <c r="Z6" s="35">
        <f t="shared" ref="Z6:AH6" si="4">IF(Z7="",NA(),Z7)</f>
        <v>77.36</v>
      </c>
      <c r="AA6" s="35">
        <f t="shared" si="4"/>
        <v>76.39</v>
      </c>
      <c r="AB6" s="35">
        <f t="shared" si="4"/>
        <v>76.58</v>
      </c>
      <c r="AC6" s="35">
        <f t="shared" si="4"/>
        <v>101.32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357.15</v>
      </c>
      <c r="BG6" s="35">
        <f t="shared" ref="BG6:BO6" si="7">IF(BG7="",NA(),BG7)</f>
        <v>429.66</v>
      </c>
      <c r="BH6" s="35">
        <f t="shared" si="7"/>
        <v>372.71</v>
      </c>
      <c r="BI6" s="35">
        <f t="shared" si="7"/>
        <v>356.04</v>
      </c>
      <c r="BJ6" s="35">
        <f t="shared" si="7"/>
        <v>312.99</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73.66</v>
      </c>
      <c r="CC6" s="35">
        <f t="shared" ref="CC6:CK6" si="9">IF(CC7="",NA(),CC7)</f>
        <v>73.3</v>
      </c>
      <c r="CD6" s="35">
        <f t="shared" si="9"/>
        <v>72.09</v>
      </c>
      <c r="CE6" s="35">
        <f t="shared" si="9"/>
        <v>72.48</v>
      </c>
      <c r="CF6" s="35">
        <f t="shared" si="9"/>
        <v>67.06</v>
      </c>
      <c r="CG6" s="35">
        <f t="shared" si="9"/>
        <v>66.680000000000007</v>
      </c>
      <c r="CH6" s="35">
        <f t="shared" si="9"/>
        <v>60.18</v>
      </c>
      <c r="CI6" s="35">
        <f t="shared" si="9"/>
        <v>58.19</v>
      </c>
      <c r="CJ6" s="35">
        <f t="shared" si="9"/>
        <v>56.65</v>
      </c>
      <c r="CK6" s="35">
        <f t="shared" si="9"/>
        <v>55.61</v>
      </c>
      <c r="CL6" s="34" t="str">
        <f>IF(CL7="","",IF(CL7="-","【-】","【"&amp;SUBSTITUTE(TEXT(CL7,"#,##0.00"),"-","△")&amp;"】"))</f>
        <v>【56.10】</v>
      </c>
      <c r="CM6" s="35">
        <f>IF(CM7="",NA(),CM7)</f>
        <v>57.29</v>
      </c>
      <c r="CN6" s="35">
        <f t="shared" ref="CN6:CV6" si="10">IF(CN7="",NA(),CN7)</f>
        <v>60.09</v>
      </c>
      <c r="CO6" s="35">
        <f t="shared" si="10"/>
        <v>58.33</v>
      </c>
      <c r="CP6" s="35">
        <f t="shared" si="10"/>
        <v>58.39</v>
      </c>
      <c r="CQ6" s="35">
        <f t="shared" si="10"/>
        <v>56.64</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92.2</v>
      </c>
      <c r="CY6" s="35">
        <f t="shared" ref="CY6:DG6" si="11">IF(CY7="",NA(),CY7)</f>
        <v>92.47</v>
      </c>
      <c r="CZ6" s="35">
        <f t="shared" si="11"/>
        <v>92.71</v>
      </c>
      <c r="DA6" s="35">
        <f t="shared" si="11"/>
        <v>93.19</v>
      </c>
      <c r="DB6" s="35">
        <f t="shared" si="11"/>
        <v>93.62</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40002</v>
      </c>
      <c r="D7" s="37">
        <v>47</v>
      </c>
      <c r="E7" s="37">
        <v>17</v>
      </c>
      <c r="F7" s="37">
        <v>3</v>
      </c>
      <c r="G7" s="37">
        <v>0</v>
      </c>
      <c r="H7" s="37" t="s">
        <v>99</v>
      </c>
      <c r="I7" s="37" t="s">
        <v>100</v>
      </c>
      <c r="J7" s="37" t="s">
        <v>101</v>
      </c>
      <c r="K7" s="37" t="s">
        <v>102</v>
      </c>
      <c r="L7" s="37" t="s">
        <v>103</v>
      </c>
      <c r="M7" s="37" t="s">
        <v>104</v>
      </c>
      <c r="N7" s="38" t="s">
        <v>105</v>
      </c>
      <c r="O7" s="38" t="s">
        <v>106</v>
      </c>
      <c r="P7" s="38">
        <v>82.38</v>
      </c>
      <c r="Q7" s="38">
        <v>100</v>
      </c>
      <c r="R7" s="38">
        <v>0</v>
      </c>
      <c r="S7" s="38">
        <v>2303098</v>
      </c>
      <c r="T7" s="38">
        <v>7282.23</v>
      </c>
      <c r="U7" s="38">
        <v>316.26</v>
      </c>
      <c r="V7" s="38">
        <v>890859</v>
      </c>
      <c r="W7" s="38">
        <v>234.45</v>
      </c>
      <c r="X7" s="38">
        <v>3799.78</v>
      </c>
      <c r="Y7" s="38">
        <v>77.87</v>
      </c>
      <c r="Z7" s="38">
        <v>77.36</v>
      </c>
      <c r="AA7" s="38">
        <v>76.39</v>
      </c>
      <c r="AB7" s="38">
        <v>76.58</v>
      </c>
      <c r="AC7" s="38">
        <v>101.32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357.15</v>
      </c>
      <c r="BG7" s="42">
        <v>429.66</v>
      </c>
      <c r="BH7" s="38">
        <v>372.71</v>
      </c>
      <c r="BI7" s="38">
        <v>356.04</v>
      </c>
      <c r="BJ7" s="38">
        <v>312.99</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73.66</v>
      </c>
      <c r="CC7" s="38">
        <v>73.3</v>
      </c>
      <c r="CD7" s="38">
        <v>72.09</v>
      </c>
      <c r="CE7" s="38">
        <v>72.48</v>
      </c>
      <c r="CF7" s="38">
        <v>67.06</v>
      </c>
      <c r="CG7" s="38">
        <v>66.680000000000007</v>
      </c>
      <c r="CH7" s="38">
        <v>60.18</v>
      </c>
      <c r="CI7" s="38">
        <v>58.19</v>
      </c>
      <c r="CJ7" s="38">
        <v>56.65</v>
      </c>
      <c r="CK7" s="38">
        <v>55.61</v>
      </c>
      <c r="CL7" s="38">
        <v>56.1</v>
      </c>
      <c r="CM7" s="38">
        <v>57.29</v>
      </c>
      <c r="CN7" s="38">
        <v>60.09</v>
      </c>
      <c r="CO7" s="38">
        <v>58.33</v>
      </c>
      <c r="CP7" s="38">
        <v>58.39</v>
      </c>
      <c r="CQ7" s="38">
        <v>56.64</v>
      </c>
      <c r="CR7" s="38">
        <v>64.930000000000007</v>
      </c>
      <c r="CS7" s="38">
        <v>66.02</v>
      </c>
      <c r="CT7" s="38">
        <v>65.900000000000006</v>
      </c>
      <c r="CU7" s="38">
        <v>65.33</v>
      </c>
      <c r="CV7" s="38">
        <v>66.11</v>
      </c>
      <c r="CW7" s="38">
        <v>66.05</v>
      </c>
      <c r="CX7" s="38">
        <v>92.2</v>
      </c>
      <c r="CY7" s="38">
        <v>92.47</v>
      </c>
      <c r="CZ7" s="42">
        <v>92.71</v>
      </c>
      <c r="DA7" s="38">
        <v>93.19</v>
      </c>
      <c r="DB7" s="38">
        <v>93.62</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0.6</v>
      </c>
      <c r="EF7" s="38">
        <v>0</v>
      </c>
      <c r="EG7" s="38">
        <v>0</v>
      </c>
      <c r="EH7" s="38">
        <v>0</v>
      </c>
      <c r="EI7" s="38">
        <v>0</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2020-01-22T09:56:53Z</cp:lastPrinted>
  <dcterms:created xsi:type="dcterms:W3CDTF">2019-12-05T05:08:33Z</dcterms:created>
  <dcterms:modified xsi:type="dcterms:W3CDTF">2020-01-22T10:15:05Z</dcterms:modified>
  <cp:category/>
</cp:coreProperties>
</file>