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7FC342\share\21課内共通\11 決算\H31年度（H30年度分）会計決算一式\07経営比較分析表\310121 提出\"/>
    </mc:Choice>
  </mc:AlternateContent>
  <workbookProtection workbookAlgorithmName="SHA-512" workbookHashValue="nzhmE/JGzSYQZhHXWjFwcUYLtnZlAR60ZasqpBNx2h//2TmWUmmjpb58N3e9DX8MYtTdjcBWYj4CM9BCywNiwQ==" workbookSaltValue="7rDicHmfJoNKjmN2+CW4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<sst xmlns="http://schemas.openxmlformats.org/spreadsheetml/2006/main" count="228" uniqueCount="115">
  <si>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</si>
  <si>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</si>
  <si>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</si>
  <si>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</si>
  <si>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</si>
  <si>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</si>
  <si>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</si>
  <si>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</si>
  <si>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</si>
  <si>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</si>
  <si>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</si>
  <si>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</si>
  <si>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</si>
  <si>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</si>
  <si>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</si>
  <si>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</si>
  <si>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</si>
  <si>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</si>
  <si>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</si>
  <si>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</si>
  <si>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</si>
  <si>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</si>
  <si>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</si>
  <si>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</si>
  <si>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</si>
  <si>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</si>
  <si>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</si>
  <si>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</si>
  <si>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</si>
  <si>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</si>
  <si>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</si>
  <si>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</si>
  <si>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</si>
  <si>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</si>
  <si>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</si>
  <si>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</si>
  <si>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</si>
  <si>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</si>
  <si>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</si>
  <si>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</si>
  <si>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</si>
  <si>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</si>
  <si>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</si>
  <si>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</si>
  <si>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</si>
  <si>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</si>
  <si>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</si>
  <si>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</si>
  <si>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</si>
  <si>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</si>
  <si>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</si>
  <si>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</si>
  <si>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</si>
  <si>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</si>
  <si>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</si>
  <si>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</si>
  <si>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</si>
  <si>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</si>
  <si>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</si>
  <si>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</si>
  <si>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</si>
  <si>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</si>
  <si>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</si>
  <si>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</si>
  <si>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</si>
  <si>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</si>
  <si>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</si>
  <si>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</si>
  <si>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</si>
  <si>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</si>
  <si>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</si>
  <si>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</si>
  <si>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</si>
  <si>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</si>
  <si>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</si>
  <si>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</si>
  <si>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</si>
  <si>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</si>
  <si>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</si>
  <si>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</si>
  <si>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</si>
  <si>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</si>
  <si>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</si>
  <si>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</si>
  <si>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</si>
  <si>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</si>
  <si>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</si>
  <si>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</si>
  <si>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</si>
  <si>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</si>
  <si>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</si>
  <si>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</si>
  <si>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</si>
  <si>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</si>
  <si>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</si>
  <si>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</si>
  <si>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</si>
  <si>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</si>
  <si>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</si>
  <si>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</si>
  <si>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</si>
  <si>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</si>
  <si>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</si>
  <si>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</si>
  <si>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</si>
  <si>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</si>
  <si>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</si>
  <si>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</si>
  <si>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</si>
  <si>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</si>
  <si>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</si>
  <si>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</si>
  <si>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・管渠改善率については、管渠の更新時期が到来していないため、低い数値となっており、類似団体と比較しても同様の数値となっている。</t>
  </si>
  <si>
    <t xml:space="preserve">・経営面の問題としては、公共下水道整備が完了していないことと接続率の低さがあり、それが各数値に大きな影響を与えていると考えられる。関係市町村と協力して計画的に公共下水道整備を進めるとともに、行政部門との連携を図って市町村への支援を充実させることで、接続率の向上につなげて有収水量を増加させる必要がある。
また、資本費回収に向けて取り組んでいく必要がある。
・管渠については、将来の更新時期の到来を見据え長寿命化計画により更新事業費の平準化を図っていく必要がある。
</t>
    <rPh sb="161" eb="162">
      <t>ム</t>
    </rPh>
    <phoneticPr fontId="4"/>
  </si>
  <si>
    <t>・収益的収支比率については、100％を下回っているが、総収益には地方債償還金の財源である一般会計繰入金等が含まれておらず、これらを考慮すれば収支はほぼ100％となり均衡している。
・企業債残高対事業規模比率については、類似団体と比較すると大きく上回っているが、要因としては
（１）６処理区のうち２処理区において、協定に基づいて市町村に維持管理委託をしていることから料金収入が当団体に入ってこないことや、供用開始からあまり年数が経っておらず償還が進んでいないこと
（２）全処理区において資本費回収ができていないこと
などがあげられる。
　なお、建設が一段落したことから、今後は償還が進むにつれて比率は減少していく見込みである。
・汚水処理原価については年々低減しているものの、類似団体を２０円以上上回っている状態である。また、施設利用率については類似団体と比較して１０％以上低く、水洗化率も１００％には到達せず類似団体よりも低い状況にある。これは主に一部処理区において、供用開始からあまり年数がたっておらず、市町村が実施する公共下水道の整備がすべて終わっていないことや接続率が低い状況にあることが要因と考えられる。</t>
    <rPh sb="327" eb="329">
      <t>ネンネン</t>
    </rPh>
    <rPh sb="329" eb="331">
      <t>テイゲン</t>
    </rPh>
    <rPh sb="346" eb="347">
      <t>エン</t>
    </rPh>
    <rPh sb="347" eb="349">
      <t>イジョウ</t>
    </rPh>
    <rPh sb="349" eb="351">
      <t>ウワマワ</t>
    </rPh>
    <rPh sb="355" eb="357">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</si>
</sst>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0.05</c:v>
                </c:pt>
                <c:pt idx="1">
                  <c:v>0</c:v>
                </c:pt>
                <c:pt idx="2" formatCode="#,##0.00;&quot;△&quot;#,##0.00;&quot;-&quot;">
                  <c:v>0.02</c:v>
                </c:pt>
                <c:pt idx="3" formatCode="#,##0.00;&quot;△&quot;#,##0.00;&quot;-&quot;">
                  <c:v>7.0000000000000007E-2</c:v>
                </c:pt>
                <c:pt idx="4">
                  <c:v>0</c:v>
                </c:pt>
              </c:numCache>
            </c:numRef>
          </c:val>
          <c:extLst>
            <c:ext xmlns:c16="http://schemas.microsoft.com/office/drawing/2014/chart" uri="{C3380CC4-5D6E-409C-BE32-E72D297353CC}">
              <c16:uniqueId val="{00000000-AA90-4DEA-BE95-2E6131B313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AA90-4DEA-BE95-2E6131B313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49.14</c:v>
                </c:pt>
                <c:pt idx="1">
                  <c:v>51.16</c:v>
                </c:pt>
                <c:pt idx="2">
                  <c:v>52.11</c:v>
                </c:pt>
                <c:pt idx="3">
                  <c:v>53.4</c:v>
                </c:pt>
                <c:pt idx="4">
                  <c:v>52.62</c:v>
                </c:pt>
              </c:numCache>
            </c:numRef>
          </c:val>
          <c:extLst>
            <c:ext xmlns:c16="http://schemas.microsoft.com/office/drawing/2014/chart" uri="{C3380CC4-5D6E-409C-BE32-E72D297353CC}">
              <c16:uniqueId val="{00000000-8C44-4CA9-9CE5-015F575A7D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8C44-4CA9-9CE5-015F575A7D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85.68</c:v>
                </c:pt>
                <c:pt idx="1">
                  <c:v>85.75</c:v>
                </c:pt>
                <c:pt idx="2">
                  <c:v>85.39</c:v>
                </c:pt>
                <c:pt idx="3">
                  <c:v>85.76</c:v>
                </c:pt>
                <c:pt idx="4">
                  <c:v>86.07</c:v>
                </c:pt>
              </c:numCache>
            </c:numRef>
          </c:val>
          <c:extLst>
            <c:ext xmlns:c16="http://schemas.microsoft.com/office/drawing/2014/chart" uri="{C3380CC4-5D6E-409C-BE32-E72D297353CC}">
              <c16:uniqueId val="{00000000-99A0-4ABF-AB3F-8A2364ED9F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99A0-4ABF-AB3F-8A2364ED9F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72.930000000000007</c:v>
                </c:pt>
                <c:pt idx="1">
                  <c:v>70.92</c:v>
                </c:pt>
                <c:pt idx="2">
                  <c:v>71.55</c:v>
                </c:pt>
                <c:pt idx="3">
                  <c:v>69.38</c:v>
                </c:pt>
                <c:pt idx="4">
                  <c:v>74.22</c:v>
                </c:pt>
              </c:numCache>
            </c:numRef>
          </c:val>
          <c:extLst>
            <c:ext xmlns:c16="http://schemas.microsoft.com/office/drawing/2014/chart" uri="{C3380CC4-5D6E-409C-BE32-E72D297353CC}">
              <c16:uniqueId val="{00000000-AD2A-47CD-BB1F-B58AD52735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A-47CD-BB1F-B58AD52735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88-4EB4-995C-3DCB39D3C4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8-4EB4-995C-3DCB39D3C4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3-4EDE-B079-F135E2E917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3-4EDE-B079-F135E2E917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A-4DFA-B43D-1AB2FA6A74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A-4DFA-B43D-1AB2FA6A74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0D-4E5C-8782-58CF8DA2FF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D-4E5C-8782-58CF8DA2FF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566.91999999999996</c:v>
                </c:pt>
                <c:pt idx="1">
                  <c:v>502.52</c:v>
                </c:pt>
                <c:pt idx="2">
                  <c:v>495.88</c:v>
                </c:pt>
                <c:pt idx="3">
                  <c:v>457.21</c:v>
                </c:pt>
                <c:pt idx="4">
                  <c:v>410.1</c:v>
                </c:pt>
              </c:numCache>
            </c:numRef>
          </c:val>
          <c:extLst>
            <c:ext xmlns:c16="http://schemas.microsoft.com/office/drawing/2014/chart" uri="{C3380CC4-5D6E-409C-BE32-E72D297353CC}">
              <c16:uniqueId val="{00000000-DB0B-40FD-9824-4F173F88D6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DB0B-40FD-9824-4F173F88D6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98-4C39-A474-D04510354B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98-4C39-A474-D04510354B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100.6</c:v>
                </c:pt>
                <c:pt idx="1">
                  <c:v>97.5</c:v>
                </c:pt>
                <c:pt idx="2">
                  <c:v>87.96</c:v>
                </c:pt>
                <c:pt idx="3">
                  <c:v>88.31</c:v>
                </c:pt>
                <c:pt idx="4">
                  <c:v>82.57</c:v>
                </c:pt>
              </c:numCache>
            </c:numRef>
          </c:val>
          <c:extLst>
            <c:ext xmlns:c16="http://schemas.microsoft.com/office/drawing/2014/chart" uri="{C3380CC4-5D6E-409C-BE32-E72D297353CC}">
              <c16:uniqueId val="{00000000-8E8D-470A-A3A6-D06465B6C9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8E8D-470A-A3A6-D06465B6C9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9"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1981202</v>
      </c>
      <c r="AM8" s="68"/>
      <c r="AN8" s="68"/>
      <c r="AO8" s="68"/>
      <c r="AP8" s="68"/>
      <c r="AQ8" s="68"/>
      <c r="AR8" s="68"/>
      <c r="AS8" s="68"/>
      <c r="AT8" s="67">
        <f>データ!T6</f>
        <v>6362.28</v>
      </c>
      <c r="AU8" s="67"/>
      <c r="AV8" s="67"/>
      <c r="AW8" s="67"/>
      <c r="AX8" s="67"/>
      <c r="AY8" s="67"/>
      <c r="AZ8" s="67"/>
      <c r="BA8" s="67"/>
      <c r="BB8" s="67">
        <f>データ!U6</f>
        <v>311.39999999999998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36.47</v>
      </c>
      <c r="Q10" s="67"/>
      <c r="R10" s="67"/>
      <c r="S10" s="67"/>
      <c r="T10" s="67"/>
      <c r="U10" s="67"/>
      <c r="V10" s="67"/>
      <c r="W10" s="67">
        <f>データ!Q6</f>
        <v>95.97</v>
      </c>
      <c r="X10" s="67"/>
      <c r="Y10" s="67"/>
      <c r="Z10" s="67"/>
      <c r="AA10" s="67"/>
      <c r="AB10" s="67"/>
      <c r="AC10" s="67"/>
      <c r="AD10" s="68">
        <f>データ!R6</f>
        <v>0</v>
      </c>
      <c r="AE10" s="68"/>
      <c r="AF10" s="68"/>
      <c r="AG10" s="68"/>
      <c r="AH10" s="68"/>
      <c r="AI10" s="68"/>
      <c r="AJ10" s="68"/>
      <c r="AK10" s="2"/>
      <c r="AL10" s="68">
        <f>データ!V6</f>
        <v>653081</v>
      </c>
      <c r="AM10" s="68"/>
      <c r="AN10" s="68"/>
      <c r="AO10" s="68"/>
      <c r="AP10" s="68"/>
      <c r="AQ10" s="68"/>
      <c r="AR10" s="68"/>
      <c r="AS10" s="68"/>
      <c r="AT10" s="67">
        <f>データ!W6</f>
        <v>178.84</v>
      </c>
      <c r="AU10" s="67"/>
      <c r="AV10" s="67"/>
      <c r="AW10" s="67"/>
      <c r="AX10" s="67"/>
      <c r="AY10" s="67"/>
      <c r="AZ10" s="67"/>
      <c r="BA10" s="67"/>
      <c r="BB10" s="67">
        <f>データ!X6</f>
        <v>3651.76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45</v>
      </c>
      <c r="N86" s="26" t="s">
        <v>45</v>
      </c>
      <c r="O86" s="26" t="str">
        <f>データ!EO6</f>
        <v>【0.06】</v>
      </c>
    </row>
  </sheetData>
  <sheetProtection algorithmName="SHA-512" hashValue="V8h/C66Z3MglJxKWD4H9xrrCOOtF3Tan4CrCzswvO6vRJZt/HRwWoaMA5Hb+ZI27jrSNebDmhNHV+3JD0+1IOg==" saltValue="oU3shz4krMM/Pd1cU6Qe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100005</v>
      </c>
      <c r="D6" s="33">
        <f t="shared" si="3"/>
        <v>47</v>
      </c>
      <c r="E6" s="33">
        <f t="shared" si="3"/>
        <v>17</v>
      </c>
      <c r="F6" s="33">
        <f t="shared" si="3"/>
        <v>3</v>
      </c>
      <c r="G6" s="33">
        <f t="shared" si="3"/>
        <v>0</v>
      </c>
      <c r="H6" s="33" t="str">
        <f t="shared" si="3"/>
        <v>群馬県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36.47</v>
      </c>
      <c r="Q6" s="34">
        <f t="shared" si="3"/>
        <v>95.97</v>
      </c>
      <c r="R6" s="34">
        <f t="shared" si="3"/>
        <v>0</v>
      </c>
      <c r="S6" s="34">
        <f t="shared" si="3"/>
        <v>1981202</v>
      </c>
      <c r="T6" s="34">
        <f t="shared" si="3"/>
        <v>6362.28</v>
      </c>
      <c r="U6" s="34">
        <f t="shared" si="3"/>
        <v>311.39999999999998</v>
      </c>
      <c r="V6" s="34">
        <f t="shared" si="3"/>
        <v>653081</v>
      </c>
      <c r="W6" s="34">
        <f t="shared" si="3"/>
        <v>178.84</v>
      </c>
      <c r="X6" s="34">
        <f t="shared" si="3"/>
        <v>3651.76</v>
      </c>
      <c r="Y6" s="35">
        <f>IF(Y7="",NA(),Y7)</f>
        <v>72.930000000000007</v>
      </c>
      <c r="Z6" s="35">
        <f t="shared" ref="Z6:AH6" si="4">IF(Z7="",NA(),Z7)</f>
        <v>70.92</v>
      </c>
      <c r="AA6" s="35">
        <f t="shared" si="4"/>
        <v>71.55</v>
      </c>
      <c r="AB6" s="35">
        <f t="shared" si="4"/>
        <v>69.38</v>
      </c>
      <c r="AC6" s="35">
        <f t="shared" si="4"/>
        <v>74.22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566.91999999999996</v>
      </c>
      <c r="BG6" s="35">
        <f t="shared" ref="BG6:BO6" si="7">IF(BG7="",NA(),BG7)</f>
        <v>502.52</v>
      </c>
      <c r="BH6" s="35">
        <f t="shared" si="7"/>
        <v>495.88</v>
      </c>
      <c r="BI6" s="35">
        <f t="shared" si="7"/>
        <v>457.21</v>
      </c>
      <c r="BJ6" s="35">
        <f t="shared" si="7"/>
        <v>410.1</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100.6</v>
      </c>
      <c r="CC6" s="35">
        <f t="shared" ref="CC6:CK6" si="9">IF(CC7="",NA(),CC7)</f>
        <v>97.5</v>
      </c>
      <c r="CD6" s="35">
        <f t="shared" si="9"/>
        <v>87.96</v>
      </c>
      <c r="CE6" s="35">
        <f t="shared" si="9"/>
        <v>88.31</v>
      </c>
      <c r="CF6" s="35">
        <f t="shared" si="9"/>
        <v>82.57</v>
      </c>
      <c r="CG6" s="35">
        <f t="shared" si="9"/>
        <v>66.680000000000007</v>
      </c>
      <c r="CH6" s="35">
        <f t="shared" si="9"/>
        <v>60.18</v>
      </c>
      <c r="CI6" s="35">
        <f t="shared" si="9"/>
        <v>58.19</v>
      </c>
      <c r="CJ6" s="35">
        <f t="shared" si="9"/>
        <v>56.65</v>
      </c>
      <c r="CK6" s="35">
        <f t="shared" si="9"/>
        <v>55.61</v>
      </c>
      <c r="CL6" s="34" t="str">
        <f>IF(CL7="","",IF(CL7="-","【-】","【"&amp;SUBSTITUTE(TEXT(CL7,"#,##0.00"),"-","△")&amp;"】"))</f>
        <v>【56.10】</v>
      </c>
      <c r="CM6" s="35">
        <f>IF(CM7="",NA(),CM7)</f>
        <v>49.14</v>
      </c>
      <c r="CN6" s="35">
        <f t="shared" ref="CN6:CV6" si="10">IF(CN7="",NA(),CN7)</f>
        <v>51.16</v>
      </c>
      <c r="CO6" s="35">
        <f t="shared" si="10"/>
        <v>52.11</v>
      </c>
      <c r="CP6" s="35">
        <f t="shared" si="10"/>
        <v>53.4</v>
      </c>
      <c r="CQ6" s="35">
        <f t="shared" si="10"/>
        <v>52.62</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85.68</v>
      </c>
      <c r="CY6" s="35">
        <f t="shared" ref="CY6:DG6" si="11">IF(CY7="",NA(),CY7)</f>
        <v>85.75</v>
      </c>
      <c r="CZ6" s="35">
        <f t="shared" si="11"/>
        <v>85.39</v>
      </c>
      <c r="DA6" s="35">
        <f t="shared" si="11"/>
        <v>85.76</v>
      </c>
      <c r="DB6" s="35">
        <f t="shared" si="11"/>
        <v>86.07</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5">
        <f t="shared" si="14"/>
        <v>0.02</v>
      </c>
      <c r="EH6" s="35">
        <f t="shared" si="14"/>
        <v>7.0000000000000007E-2</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100005</v>
      </c>
      <c r="D7" s="37">
        <v>47</v>
      </c>
      <c r="E7" s="37">
        <v>17</v>
      </c>
      <c r="F7" s="37">
        <v>3</v>
      </c>
      <c r="G7" s="37">
        <v>0</v>
      </c>
      <c r="H7" s="37" t="s">
        <v>99</v>
      </c>
      <c r="I7" s="37" t="s">
        <v>100</v>
      </c>
      <c r="J7" s="37" t="s">
        <v>101</v>
      </c>
      <c r="K7" s="37" t="s">
        <v>102</v>
      </c>
      <c r="L7" s="37" t="s">
        <v>103</v>
      </c>
      <c r="M7" s="37" t="s">
        <v>104</v>
      </c>
      <c r="N7" s="38" t="s">
        <v>105</v>
      </c>
      <c r="O7" s="38" t="s">
        <v>106</v>
      </c>
      <c r="P7" s="38">
        <v>36.47</v>
      </c>
      <c r="Q7" s="38">
        <v>95.97</v>
      </c>
      <c r="R7" s="38">
        <v>0</v>
      </c>
      <c r="S7" s="38">
        <v>1981202</v>
      </c>
      <c r="T7" s="38">
        <v>6362.28</v>
      </c>
      <c r="U7" s="38">
        <v>311.39999999999998</v>
      </c>
      <c r="V7" s="38">
        <v>653081</v>
      </c>
      <c r="W7" s="38">
        <v>178.84</v>
      </c>
      <c r="X7" s="38">
        <v>3651.76</v>
      </c>
      <c r="Y7" s="38">
        <v>72.930000000000007</v>
      </c>
      <c r="Z7" s="38">
        <v>70.92</v>
      </c>
      <c r="AA7" s="38">
        <v>71.55</v>
      </c>
      <c r="AB7" s="38">
        <v>69.38</v>
      </c>
      <c r="AC7" s="38">
        <v>74.22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566.91999999999996</v>
      </c>
      <c r="BG7" s="38">
        <v>502.52</v>
      </c>
      <c r="BH7" s="38">
        <v>495.88</v>
      </c>
      <c r="BI7" s="38">
        <v>457.21</v>
      </c>
      <c r="BJ7" s="38">
        <v>410.1</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100.6</v>
      </c>
      <c r="CC7" s="38">
        <v>97.5</v>
      </c>
      <c r="CD7" s="38">
        <v>87.96</v>
      </c>
      <c r="CE7" s="38">
        <v>88.31</v>
      </c>
      <c r="CF7" s="38">
        <v>82.57</v>
      </c>
      <c r="CG7" s="38">
        <v>66.680000000000007</v>
      </c>
      <c r="CH7" s="38">
        <v>60.18</v>
      </c>
      <c r="CI7" s="38">
        <v>58.19</v>
      </c>
      <c r="CJ7" s="38">
        <v>56.65</v>
      </c>
      <c r="CK7" s="38">
        <v>55.61</v>
      </c>
      <c r="CL7" s="38">
        <v>56.1</v>
      </c>
      <c r="CM7" s="38">
        <v>49.14</v>
      </c>
      <c r="CN7" s="38">
        <v>51.16</v>
      </c>
      <c r="CO7" s="38">
        <v>52.11</v>
      </c>
      <c r="CP7" s="38">
        <v>53.4</v>
      </c>
      <c r="CQ7" s="38">
        <v>52.62</v>
      </c>
      <c r="CR7" s="38">
        <v>64.930000000000007</v>
      </c>
      <c r="CS7" s="38">
        <v>66.02</v>
      </c>
      <c r="CT7" s="38">
        <v>65.900000000000006</v>
      </c>
      <c r="CU7" s="38">
        <v>65.33</v>
      </c>
      <c r="CV7" s="38">
        <v>66.11</v>
      </c>
      <c r="CW7" s="38">
        <v>66.05</v>
      </c>
      <c r="CX7" s="38">
        <v>85.68</v>
      </c>
      <c r="CY7" s="38">
        <v>85.75</v>
      </c>
      <c r="CZ7" s="38">
        <v>85.39</v>
      </c>
      <c r="DA7" s="38">
        <v>85.76</v>
      </c>
      <c r="DB7" s="38">
        <v>86.07</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0.02</v>
      </c>
      <c r="EH7" s="38">
        <v>7.0000000000000007E-2</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見城 直紀６５</cp:lastModifiedBy>
  <dcterms:created xsi:type="dcterms:W3CDTF">2019-12-05T05:08:37Z</dcterms:created>
  <dcterms:modified xsi:type="dcterms:W3CDTF">2020-01-15T08:15:11Z</dcterms:modified>
  <cp:category/>
</cp:coreProperties>
</file>