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0.6.14\水道企画課\05企画・経営担当\２０１９\12_経営\10_経営分析\05_経営比較分析表\回答\"/>
    </mc:Choice>
  </mc:AlternateContent>
  <workbookProtection workbookAlgorithmName="SHA-512" workbookHashValue="EvAKByF1ND5aw51GZAaJOR1hnY2NCSCIvBaQDriCOZT4J/QSzamzFj/Y0CQUHalkHmP8PBRcCkewNEfKpjLUBg==" workbookSaltValue="X6ToPoYC3N6OkN8lIjUC8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<sst xmlns="http://schemas.openxmlformats.org/spreadsheetml/2006/main" count="220" uniqueCount="108">
  <si>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</si>
  <si>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</si>
  <si>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</si>
  <si>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</si>
  <si>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</si>
  <si>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</si>
  <si>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</si>
  <si>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</si>
  <si>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</si>
  <si>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</si>
  <si>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</si>
  <si>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</si>
  <si>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</si>
  <si>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</si>
  <si>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</si>
  <si>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</si>
  <si>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</si>
  <si>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</si>
  <si>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</si>
  <si>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</si>
  <si>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</si>
  <si>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</si>
  <si>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</si>
  <si>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</si>
  <si>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</si>
  <si>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</si>
  <si>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</si>
  <si>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</si>
  <si>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</si>
  <si>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</si>
  <si>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</si>
  <si>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</si>
  <si>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</si>
  <si>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</si>
  <si>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</si>
  <si>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</si>
  <si>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</si>
  <si>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</si>
  <si>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</si>
  <si>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</si>
  <si>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</si>
  <si>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</si>
  <si>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</si>
  <si>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</si>
  <si>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</si>
  <si>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</si>
  <si>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</si>
  <si>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</si>
  <si>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</si>
  <si>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</si>
  <si>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</si>
  <si>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</si>
  <si>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</si>
  <si>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</si>
  <si>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</si>
  <si>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</si>
  <si>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</si>
  <si>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</si>
  <si>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</si>
  <si>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</si>
  <si>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</si>
  <si>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</si>
  <si>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</si>
  <si>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</si>
  <si>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</si>
  <si>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</si>
  <si>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</si>
  <si>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</si>
  <si>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</si>
  <si>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</si>
  <si>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</si>
  <si>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</si>
  <si>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</si>
  <si>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</si>
  <si>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</si>
  <si>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</si>
  <si>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</si>
  <si>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</si>
  <si>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</si>
  <si>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</si>
  <si>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</si>
  <si>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</si>
  <si>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</si>
  <si>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</si>
  <si>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</si>
  <si>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</si>
  <si>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</si>
  <si>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</si>
  <si>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</si>
  <si>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</si>
  <si>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</si>
  <si>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</si>
  <si>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</si>
  <si>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</si>
  <si>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</si>
  <si>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</si>
  <si>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</si>
  <si>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</si>
  <si>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</si>
  <si>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</si>
  <si>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</si>
  <si>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</si>
  <si>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</si>
  <si>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</si>
  <si>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</si>
  <si>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これまでのところ、経営の健全性・効率性はいずれも概ね良好な状況である。企業債残高等の外部負債の削減にも努め、財務内容の健全化が進んでいる。
　しかし、節水型社会や人口減少の進展に伴い、水需要は平成13年度の一日平均送水量186.4万㎥をピークに、平成30年度には173.4万㎥と減少傾向にあり、施設の効率性は低下傾向にある。また、老朽化した施設や管路の更新に伴う建設費用の負担が経営を圧迫することが見込まれる。
　そのため、今後の水需要を見据え、施設規模の最適化（ダウンサイジング）を図ることで、適切な施設利用率を維持し、サービス水準を維持しつつ、効率的な事業運営を行っていく。
　また、引き続き維持管理コストや建設コストの縮減を徹底し、水道施設や管路を適切に維持管理し、健全経営を維持するよう努めていく。</t>
    <phoneticPr fontId="4"/>
  </si>
  <si>
    <t>　「①有形固定資産減価償却率」は類似団体と同水準である。水道施設や送水管路など、古いもので稼働後50年が経過しており償却率は上昇傾向にある。
　「②管路経年化率」は、事業創設時に布設した管路が既に法定耐用年数を経過しており、また、本県の事業開始が比較的早かったことから、類似団体と比べて高い数字となっている。
　「③管路更新率」は、0.01％と前年度までと比較して大幅に減少した。管路更新は計画的に実施しているが、完成延長が年度により異なることや、関係機関等との調整の状況により進捗が制限されることなどから、年度により差が生じており、いかに効率よく進めていくかが課題となっている。　
　今後、経年化の進む水道施設や送水管路等のアセットマネジメントにより、施設の健全度を適切に評価し、健全経営を維持しながら、効率的かつ計画的に更新等を進めていく。</t>
    <rPh sb="178" eb="180">
      <t>ヒカク</t>
    </rPh>
    <rPh sb="182" eb="184">
      <t>オオハバ</t>
    </rPh>
    <rPh sb="185" eb="187">
      <t>ゲンショウ</t>
    </rPh>
    <rPh sb="224" eb="226">
      <t>カンケイ</t>
    </rPh>
    <rPh sb="226" eb="228">
      <t>キカン</t>
    </rPh>
    <rPh sb="228" eb="229">
      <t>トウ</t>
    </rPh>
    <rPh sb="231" eb="233">
      <t>チョウセイ</t>
    </rPh>
    <rPh sb="234" eb="236">
      <t>ジョウキョウ</t>
    </rPh>
    <rPh sb="239" eb="241">
      <t>シンチョク</t>
    </rPh>
    <rPh sb="242" eb="244">
      <t>セイゲン</t>
    </rPh>
    <rPh sb="254" eb="256">
      <t>ネンド</t>
    </rPh>
    <rPh sb="259" eb="260">
      <t>サ</t>
    </rPh>
    <phoneticPr fontId="4"/>
  </si>
  <si>
    <t>　「①経常収支比率」は100％を超え、平成4年度から27年連続で純利益を計上していることから、本県の経営状況は比較的安定していると言える。平成６年度以降、累積欠損金は発生しておらず「②累積欠損金比率」は0％と健全経営を維持している。
　「③流動比率」は、短期債務に対して十分な支払能力を有しているとされる、概ね200％の水準を確保しており財務状況は良好である。
　「④企業債残高対給水収益比率」は類似団体と同水準であるが、比率は毎年減少している。償還に伴う企業債残高の減少により、企業債残高は施設整備のピークと比例して平成2年度の2,761億円から減少し、平成30年度末では半分以下の1,285億円となった。
　本県は、類似団体の中で給水能力、総送水量が第1位であり、そのスケールメリット等から「⑥給水原価」は低い水準にある。また、「⑤料金回収率」は100％をやや超える水準となっている。このことから、「⑥給水原価」と比較して「供給単価」は適正水準であると言える。
　水需要の減少により「⑦施設利用率」は減少傾向であるが、近年は横ばいとなっている。耐震化工事完了後、水需要にあわせた施設規模となるよう、施設の更新時期に合わせたダウンサイジングを計画している。
　本県の「⑧有収率」は水道施設を適正に維持管理していることにより概ね100％で安定している。</t>
    <rPh sb="461" eb="463">
      <t>キンネン</t>
    </rPh>
    <rPh sb="464" eb="465">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</si>
</sst>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0.76</c:v>
                </c:pt>
                <c:pt idx="1">
                  <c:v>0.33</c:v>
                </c:pt>
                <c:pt idx="2">
                  <c:v>0.24</c:v>
                </c:pt>
                <c:pt idx="3">
                  <c:v>0.23</c:v>
                </c:pt>
                <c:pt idx="4">
                  <c:v>0.01</c:v>
                </c:pt>
              </c:numCache>
            </c:numRef>
          </c:val>
          <c:extLst>
            <c:ext xmlns:c16="http://schemas.microsoft.com/office/drawing/2014/chart" uri="{C3380CC4-5D6E-409C-BE32-E72D297353CC}">
              <c16:uniqueId val="{00000000-B10C-4913-914D-CCECE33B9D8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c:ext xmlns:c16="http://schemas.microsoft.com/office/drawing/2014/chart" uri="{C3380CC4-5D6E-409C-BE32-E72D297353CC}">
              <c16:uniqueId val="{00000001-B10C-4913-914D-CCECE33B9D8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65.7</c:v>
                </c:pt>
                <c:pt idx="1">
                  <c:v>65.27</c:v>
                </c:pt>
                <c:pt idx="2">
                  <c:v>64.91</c:v>
                </c:pt>
                <c:pt idx="3">
                  <c:v>64.88</c:v>
                </c:pt>
                <c:pt idx="4">
                  <c:v>65.16</c:v>
                </c:pt>
              </c:numCache>
            </c:numRef>
          </c:val>
          <c:extLst>
            <c:ext xmlns:c16="http://schemas.microsoft.com/office/drawing/2014/chart" uri="{C3380CC4-5D6E-409C-BE32-E72D297353CC}">
              <c16:uniqueId val="{00000000-B35B-49C6-B86F-9F0FAB88263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c:ext xmlns:c16="http://schemas.microsoft.com/office/drawing/2014/chart" uri="{C3380CC4-5D6E-409C-BE32-E72D297353CC}">
              <c16:uniqueId val="{00000001-B35B-49C6-B86F-9F0FAB88263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99.75</c:v>
                </c:pt>
                <c:pt idx="1">
                  <c:v>99.79</c:v>
                </c:pt>
                <c:pt idx="2">
                  <c:v>99.83</c:v>
                </c:pt>
                <c:pt idx="3">
                  <c:v>99.8</c:v>
                </c:pt>
                <c:pt idx="4">
                  <c:v>99.81</c:v>
                </c:pt>
              </c:numCache>
            </c:numRef>
          </c:val>
          <c:extLst>
            <c:ext xmlns:c16="http://schemas.microsoft.com/office/drawing/2014/chart" uri="{C3380CC4-5D6E-409C-BE32-E72D297353CC}">
              <c16:uniqueId val="{00000000-6ABC-462D-A720-12C3308EBB6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c:ext xmlns:c16="http://schemas.microsoft.com/office/drawing/2014/chart" uri="{C3380CC4-5D6E-409C-BE32-E72D297353CC}">
              <c16:uniqueId val="{00000001-6ABC-462D-A720-12C3308EBB6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110.24</c:v>
                </c:pt>
                <c:pt idx="1">
                  <c:v>110.25</c:v>
                </c:pt>
                <c:pt idx="2">
                  <c:v>109.67</c:v>
                </c:pt>
                <c:pt idx="3">
                  <c:v>110.55</c:v>
                </c:pt>
                <c:pt idx="4">
                  <c:v>108.66</c:v>
                </c:pt>
              </c:numCache>
            </c:numRef>
          </c:val>
          <c:extLst>
            <c:ext xmlns:c16="http://schemas.microsoft.com/office/drawing/2014/chart" uri="{C3380CC4-5D6E-409C-BE32-E72D297353CC}">
              <c16:uniqueId val="{00000000-E2D2-41E5-9901-6E0B594EAB3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c:ext xmlns:c16="http://schemas.microsoft.com/office/drawing/2014/chart" uri="{C3380CC4-5D6E-409C-BE32-E72D297353CC}">
              <c16:uniqueId val="{00000001-E2D2-41E5-9901-6E0B594EAB3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53.1</c:v>
                </c:pt>
                <c:pt idx="1">
                  <c:v>54.07</c:v>
                </c:pt>
                <c:pt idx="2">
                  <c:v>55.49</c:v>
                </c:pt>
                <c:pt idx="3">
                  <c:v>56.13</c:v>
                </c:pt>
                <c:pt idx="4">
                  <c:v>57.21</c:v>
                </c:pt>
              </c:numCache>
            </c:numRef>
          </c:val>
          <c:extLst>
            <c:ext xmlns:c16="http://schemas.microsoft.com/office/drawing/2014/chart" uri="{C3380CC4-5D6E-409C-BE32-E72D297353CC}">
              <c16:uniqueId val="{00000000-3969-4D84-901D-8A2EAEF0996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c:ext xmlns:c16="http://schemas.microsoft.com/office/drawing/2014/chart" uri="{C3380CC4-5D6E-409C-BE32-E72D297353CC}">
              <c16:uniqueId val="{00000001-3969-4D84-901D-8A2EAEF0996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26.45</c:v>
                </c:pt>
                <c:pt idx="1">
                  <c:v>27.1</c:v>
                </c:pt>
                <c:pt idx="2">
                  <c:v>27.86</c:v>
                </c:pt>
                <c:pt idx="3">
                  <c:v>28.03</c:v>
                </c:pt>
                <c:pt idx="4">
                  <c:v>29.27</c:v>
                </c:pt>
              </c:numCache>
            </c:numRef>
          </c:val>
          <c:extLst>
            <c:ext xmlns:c16="http://schemas.microsoft.com/office/drawing/2014/chart" uri="{C3380CC4-5D6E-409C-BE32-E72D297353CC}">
              <c16:uniqueId val="{00000000-0B03-4679-950D-AA834F529AD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c:ext xmlns:c16="http://schemas.microsoft.com/office/drawing/2014/chart" uri="{C3380CC4-5D6E-409C-BE32-E72D297353CC}">
              <c16:uniqueId val="{00000001-0B03-4679-950D-AA834F529AD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2A-4FF0-AB1B-EBF25D78E62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c:ext xmlns:c16="http://schemas.microsoft.com/office/drawing/2014/chart" uri="{C3380CC4-5D6E-409C-BE32-E72D297353CC}">
              <c16:uniqueId val="{00000001-D32A-4FF0-AB1B-EBF25D78E62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197.93</c:v>
                </c:pt>
                <c:pt idx="1">
                  <c:v>207.92</c:v>
                </c:pt>
                <c:pt idx="2">
                  <c:v>246.06</c:v>
                </c:pt>
                <c:pt idx="3">
                  <c:v>241.6</c:v>
                </c:pt>
                <c:pt idx="4">
                  <c:v>307.52999999999997</c:v>
                </c:pt>
              </c:numCache>
            </c:numRef>
          </c:val>
          <c:extLst>
            <c:ext xmlns:c16="http://schemas.microsoft.com/office/drawing/2014/chart" uri="{C3380CC4-5D6E-409C-BE32-E72D297353CC}">
              <c16:uniqueId val="{00000000-2804-459F-A428-167B30F02B2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c:ext xmlns:c16="http://schemas.microsoft.com/office/drawing/2014/chart" uri="{C3380CC4-5D6E-409C-BE32-E72D297353CC}">
              <c16:uniqueId val="{00000001-2804-459F-A428-167B30F02B2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353.54</c:v>
                </c:pt>
                <c:pt idx="1">
                  <c:v>347.5</c:v>
                </c:pt>
                <c:pt idx="2">
                  <c:v>342.36</c:v>
                </c:pt>
                <c:pt idx="3">
                  <c:v>338.79</c:v>
                </c:pt>
                <c:pt idx="4">
                  <c:v>328.7</c:v>
                </c:pt>
              </c:numCache>
            </c:numRef>
          </c:val>
          <c:extLst>
            <c:ext xmlns:c16="http://schemas.microsoft.com/office/drawing/2014/chart" uri="{C3380CC4-5D6E-409C-BE32-E72D297353CC}">
              <c16:uniqueId val="{00000000-CA6E-4A52-83D9-8109ACEA4A7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c:ext xmlns:c16="http://schemas.microsoft.com/office/drawing/2014/chart" uri="{C3380CC4-5D6E-409C-BE32-E72D297353CC}">
              <c16:uniqueId val="{00000001-CA6E-4A52-83D9-8109ACEA4A7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109.24</c:v>
                </c:pt>
                <c:pt idx="1">
                  <c:v>109.38</c:v>
                </c:pt>
                <c:pt idx="2">
                  <c:v>108.92</c:v>
                </c:pt>
                <c:pt idx="3">
                  <c:v>109.96</c:v>
                </c:pt>
                <c:pt idx="4">
                  <c:v>107.99</c:v>
                </c:pt>
              </c:numCache>
            </c:numRef>
          </c:val>
          <c:extLst>
            <c:ext xmlns:c16="http://schemas.microsoft.com/office/drawing/2014/chart" uri="{C3380CC4-5D6E-409C-BE32-E72D297353CC}">
              <c16:uniqueId val="{00000000-A34A-41FA-A0F8-17F208E8F69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c:ext xmlns:c16="http://schemas.microsoft.com/office/drawing/2014/chart" uri="{C3380CC4-5D6E-409C-BE32-E72D297353CC}">
              <c16:uniqueId val="{00000001-A34A-41FA-A0F8-17F208E8F69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56.56</c:v>
                </c:pt>
                <c:pt idx="1">
                  <c:v>56.49</c:v>
                </c:pt>
                <c:pt idx="2">
                  <c:v>56.72</c:v>
                </c:pt>
                <c:pt idx="3">
                  <c:v>56.19</c:v>
                </c:pt>
                <c:pt idx="4">
                  <c:v>57.21</c:v>
                </c:pt>
              </c:numCache>
            </c:numRef>
          </c:val>
          <c:extLst>
            <c:ext xmlns:c16="http://schemas.microsoft.com/office/drawing/2014/chart" uri="{C3380CC4-5D6E-409C-BE32-E72D297353CC}">
              <c16:uniqueId val="{00000000-89E8-4B47-8F6F-9D6C36079A7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c:ext xmlns:c16="http://schemas.microsoft.com/office/drawing/2014/chart" uri="{C3380CC4-5D6E-409C-BE32-E72D297353CC}">
              <c16:uniqueId val="{00000001-89E8-4B47-8F6F-9D6C36079A7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埼玉県</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用水供給事業</v>
      </c>
      <c r="Q8" s="82"/>
      <c r="R8" s="82"/>
      <c r="S8" s="82"/>
      <c r="T8" s="82"/>
      <c r="U8" s="82"/>
      <c r="V8" s="82"/>
      <c r="W8" s="82" t="str">
        <f>データ!$L$6</f>
        <v>B</v>
      </c>
      <c r="X8" s="82"/>
      <c r="Y8" s="82"/>
      <c r="Z8" s="82"/>
      <c r="AA8" s="82"/>
      <c r="AB8" s="82"/>
      <c r="AC8" s="82"/>
      <c r="AD8" s="82" t="str">
        <f>データ!$M$6</f>
        <v>自治体職員</v>
      </c>
      <c r="AE8" s="82"/>
      <c r="AF8" s="82"/>
      <c r="AG8" s="82"/>
      <c r="AH8" s="82"/>
      <c r="AI8" s="82"/>
      <c r="AJ8" s="82"/>
      <c r="AK8" s="4"/>
      <c r="AL8" s="70">
        <f>データ!$R$6</f>
        <v>7377288</v>
      </c>
      <c r="AM8" s="70"/>
      <c r="AN8" s="70"/>
      <c r="AO8" s="70"/>
      <c r="AP8" s="70"/>
      <c r="AQ8" s="70"/>
      <c r="AR8" s="70"/>
      <c r="AS8" s="70"/>
      <c r="AT8" s="66">
        <f>データ!$S$6</f>
        <v>3797.75</v>
      </c>
      <c r="AU8" s="67"/>
      <c r="AV8" s="67"/>
      <c r="AW8" s="67"/>
      <c r="AX8" s="67"/>
      <c r="AY8" s="67"/>
      <c r="AZ8" s="67"/>
      <c r="BA8" s="67"/>
      <c r="BB8" s="69">
        <f>データ!$T$6</f>
        <v>1942.54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67.7</v>
      </c>
      <c r="J10" s="67"/>
      <c r="K10" s="67"/>
      <c r="L10" s="67"/>
      <c r="M10" s="67"/>
      <c r="N10" s="67"/>
      <c r="O10" s="68"/>
      <c r="P10" s="69">
        <f>データ!$P$6</f>
        <v>99.75</v>
      </c>
      <c r="Q10" s="69"/>
      <c r="R10" s="69"/>
      <c r="S10" s="69"/>
      <c r="T10" s="69"/>
      <c r="U10" s="69"/>
      <c r="V10" s="69"/>
      <c r="W10" s="70">
        <f>データ!$Q$6</f>
        <v>0</v>
      </c>
      <c r="X10" s="70"/>
      <c r="Y10" s="70"/>
      <c r="Z10" s="70"/>
      <c r="AA10" s="70"/>
      <c r="AB10" s="70"/>
      <c r="AC10" s="70"/>
      <c r="AD10" s="2"/>
      <c r="AE10" s="2"/>
      <c r="AF10" s="2"/>
      <c r="AG10" s="2"/>
      <c r="AH10" s="4"/>
      <c r="AI10" s="4"/>
      <c r="AJ10" s="4"/>
      <c r="AK10" s="4"/>
      <c r="AL10" s="70">
        <f>データ!$U$6</f>
        <v>7265267</v>
      </c>
      <c r="AM10" s="70"/>
      <c r="AN10" s="70"/>
      <c r="AO10" s="70"/>
      <c r="AP10" s="70"/>
      <c r="AQ10" s="70"/>
      <c r="AR10" s="70"/>
      <c r="AS10" s="70"/>
      <c r="AT10" s="66">
        <f>データ!$V$6</f>
        <v>2784.77</v>
      </c>
      <c r="AU10" s="67"/>
      <c r="AV10" s="67"/>
      <c r="AW10" s="67"/>
      <c r="AX10" s="67"/>
      <c r="AY10" s="67"/>
      <c r="AZ10" s="67"/>
      <c r="BA10" s="67"/>
      <c r="BB10" s="69">
        <f>データ!$W$6</f>
        <v>2608.9299999999998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5TULNbXtQ7koB/X7CVDVUauLIE3yDq/Cnk/RKi/9jNbl9clFqhLJ+3E7ejbll6MUv8xUXbFBCRro2Ok1Et9/YQ==" saltValue="HehDq2hHrxhSCPNjFJIC+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110001</v>
      </c>
      <c r="D6" s="34">
        <f t="shared" si="3"/>
        <v>46</v>
      </c>
      <c r="E6" s="34">
        <f t="shared" si="3"/>
        <v>1</v>
      </c>
      <c r="F6" s="34">
        <f t="shared" si="3"/>
        <v>0</v>
      </c>
      <c r="G6" s="34">
        <f t="shared" si="3"/>
        <v>2</v>
      </c>
      <c r="H6" s="34" t="str">
        <f t="shared" si="3"/>
        <v>埼玉県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67.7</v>
      </c>
      <c r="P6" s="35">
        <f t="shared" si="3"/>
        <v>99.75</v>
      </c>
      <c r="Q6" s="35">
        <f t="shared" si="3"/>
        <v>0</v>
      </c>
      <c r="R6" s="35">
        <f t="shared" si="3"/>
        <v>7377288</v>
      </c>
      <c r="S6" s="35">
        <f t="shared" si="3"/>
        <v>3797.75</v>
      </c>
      <c r="T6" s="35">
        <f t="shared" si="3"/>
        <v>1942.54</v>
      </c>
      <c r="U6" s="35">
        <f t="shared" si="3"/>
        <v>7265267</v>
      </c>
      <c r="V6" s="35">
        <f t="shared" si="3"/>
        <v>2784.77</v>
      </c>
      <c r="W6" s="35">
        <f t="shared" si="3"/>
        <v>2608.9299999999998</v>
      </c>
      <c r="X6" s="36">
        <f>IF(X7="",NA(),X7)</f>
        <v>110.24</v>
      </c>
      <c r="Y6" s="36">
        <f t="shared" ref="Y6:AG6" si="4">IF(Y7="",NA(),Y7)</f>
        <v>110.25</v>
      </c>
      <c r="Z6" s="36">
        <f t="shared" si="4"/>
        <v>109.67</v>
      </c>
      <c r="AA6" s="36">
        <f t="shared" si="4"/>
        <v>110.55</v>
      </c>
      <c r="AB6" s="36">
        <f t="shared" si="4"/>
        <v>108.66</v>
      </c>
      <c r="AC6" s="36">
        <f t="shared" si="4"/>
        <v>113.47</v>
      </c>
      <c r="AD6" s="36">
        <f t="shared" si="4"/>
        <v>113.33</v>
      </c>
      <c r="AE6" s="36">
        <f t="shared" si="4"/>
        <v>114.05</v>
      </c>
      <c r="AF6" s="36">
        <f t="shared" si="4"/>
        <v>114.26</v>
      </c>
      <c r="AG6" s="36">
        <f t="shared" si="4"/>
        <v>112.98</v>
      </c>
      <c r="AH6" s="35" t="str">
        <f>IF(AH7="","",IF(AH7="-","【-】","【"&amp;SUBSTITUTE(TEXT(AH7,"#,##0.00"),"-","△")&amp;"】"))</f>
        <v>【112.98】</v>
      </c>
      <c r="AI6" s="35">
        <f>IF(AI7="",NA(),AI7)</f>
        <v>0</v>
      </c>
      <c r="AJ6" s="35">
        <f t="shared" ref="AJ6:AR6" si="5">IF(AJ7="",NA(),AJ7)</f>
        <v>0</v>
      </c>
      <c r="AK6" s="35">
        <f t="shared" si="5"/>
        <v>0</v>
      </c>
      <c r="AL6" s="35">
        <f t="shared" si="5"/>
        <v>0</v>
      </c>
      <c r="AM6" s="35">
        <f t="shared" si="5"/>
        <v>0</v>
      </c>
      <c r="AN6" s="36">
        <f t="shared" si="5"/>
        <v>16.89</v>
      </c>
      <c r="AO6" s="36">
        <f t="shared" si="5"/>
        <v>17.39</v>
      </c>
      <c r="AP6" s="36">
        <f t="shared" si="5"/>
        <v>12.65</v>
      </c>
      <c r="AQ6" s="36">
        <f t="shared" si="5"/>
        <v>10.58</v>
      </c>
      <c r="AR6" s="36">
        <f t="shared" si="5"/>
        <v>10.49</v>
      </c>
      <c r="AS6" s="35" t="str">
        <f>IF(AS7="","",IF(AS7="-","【-】","【"&amp;SUBSTITUTE(TEXT(AS7,"#,##0.00"),"-","△")&amp;"】"))</f>
        <v>【10.49】</v>
      </c>
      <c r="AT6" s="36">
        <f>IF(AT7="",NA(),AT7)</f>
        <v>197.93</v>
      </c>
      <c r="AU6" s="36">
        <f t="shared" ref="AU6:BC6" si="6">IF(AU7="",NA(),AU7)</f>
        <v>207.92</v>
      </c>
      <c r="AV6" s="36">
        <f t="shared" si="6"/>
        <v>246.06</v>
      </c>
      <c r="AW6" s="36">
        <f t="shared" si="6"/>
        <v>241.6</v>
      </c>
      <c r="AX6" s="36">
        <f t="shared" si="6"/>
        <v>307.52999999999997</v>
      </c>
      <c r="AY6" s="36">
        <f t="shared" si="6"/>
        <v>200.22</v>
      </c>
      <c r="AZ6" s="36">
        <f t="shared" si="6"/>
        <v>212.95</v>
      </c>
      <c r="BA6" s="36">
        <f t="shared" si="6"/>
        <v>224.41</v>
      </c>
      <c r="BB6" s="36">
        <f t="shared" si="6"/>
        <v>243.44</v>
      </c>
      <c r="BC6" s="36">
        <f t="shared" si="6"/>
        <v>258.49</v>
      </c>
      <c r="BD6" s="35" t="str">
        <f>IF(BD7="","",IF(BD7="-","【-】","【"&amp;SUBSTITUTE(TEXT(BD7,"#,##0.00"),"-","△")&amp;"】"))</f>
        <v>【258.49】</v>
      </c>
      <c r="BE6" s="36">
        <f>IF(BE7="",NA(),BE7)</f>
        <v>353.54</v>
      </c>
      <c r="BF6" s="36">
        <f t="shared" ref="BF6:BN6" si="7">IF(BF7="",NA(),BF7)</f>
        <v>347.5</v>
      </c>
      <c r="BG6" s="36">
        <f t="shared" si="7"/>
        <v>342.36</v>
      </c>
      <c r="BH6" s="36">
        <f t="shared" si="7"/>
        <v>338.79</v>
      </c>
      <c r="BI6" s="36">
        <f t="shared" si="7"/>
        <v>328.7</v>
      </c>
      <c r="BJ6" s="36">
        <f t="shared" si="7"/>
        <v>351.06</v>
      </c>
      <c r="BK6" s="36">
        <f t="shared" si="7"/>
        <v>333.48</v>
      </c>
      <c r="BL6" s="36">
        <f t="shared" si="7"/>
        <v>320.31</v>
      </c>
      <c r="BM6" s="36">
        <f t="shared" si="7"/>
        <v>303.26</v>
      </c>
      <c r="BN6" s="36">
        <f t="shared" si="7"/>
        <v>290.31</v>
      </c>
      <c r="BO6" s="35" t="str">
        <f>IF(BO7="","",IF(BO7="-","【-】","【"&amp;SUBSTITUTE(TEXT(BO7,"#,##0.00"),"-","△")&amp;"】"))</f>
        <v>【290.31】</v>
      </c>
      <c r="BP6" s="36">
        <f>IF(BP7="",NA(),BP7)</f>
        <v>109.24</v>
      </c>
      <c r="BQ6" s="36">
        <f t="shared" ref="BQ6:BY6" si="8">IF(BQ7="",NA(),BQ7)</f>
        <v>109.38</v>
      </c>
      <c r="BR6" s="36">
        <f t="shared" si="8"/>
        <v>108.92</v>
      </c>
      <c r="BS6" s="36">
        <f t="shared" si="8"/>
        <v>109.96</v>
      </c>
      <c r="BT6" s="36">
        <f t="shared" si="8"/>
        <v>107.99</v>
      </c>
      <c r="BU6" s="36">
        <f t="shared" si="8"/>
        <v>112.92</v>
      </c>
      <c r="BV6" s="36">
        <f t="shared" si="8"/>
        <v>112.81</v>
      </c>
      <c r="BW6" s="36">
        <f t="shared" si="8"/>
        <v>113.88</v>
      </c>
      <c r="BX6" s="36">
        <f t="shared" si="8"/>
        <v>114.14</v>
      </c>
      <c r="BY6" s="36">
        <f t="shared" si="8"/>
        <v>112.83</v>
      </c>
      <c r="BZ6" s="35" t="str">
        <f>IF(BZ7="","",IF(BZ7="-","【-】","【"&amp;SUBSTITUTE(TEXT(BZ7,"#,##0.00"),"-","△")&amp;"】"))</f>
        <v>【112.83】</v>
      </c>
      <c r="CA6" s="36">
        <f>IF(CA7="",NA(),CA7)</f>
        <v>56.56</v>
      </c>
      <c r="CB6" s="36">
        <f t="shared" ref="CB6:CJ6" si="9">IF(CB7="",NA(),CB7)</f>
        <v>56.49</v>
      </c>
      <c r="CC6" s="36">
        <f t="shared" si="9"/>
        <v>56.72</v>
      </c>
      <c r="CD6" s="36">
        <f t="shared" si="9"/>
        <v>56.19</v>
      </c>
      <c r="CE6" s="36">
        <f t="shared" si="9"/>
        <v>57.21</v>
      </c>
      <c r="CF6" s="36">
        <f t="shared" si="9"/>
        <v>75.3</v>
      </c>
      <c r="CG6" s="36">
        <f t="shared" si="9"/>
        <v>75.3</v>
      </c>
      <c r="CH6" s="36">
        <f t="shared" si="9"/>
        <v>74.02</v>
      </c>
      <c r="CI6" s="36">
        <f t="shared" si="9"/>
        <v>73.03</v>
      </c>
      <c r="CJ6" s="36">
        <f t="shared" si="9"/>
        <v>73.86</v>
      </c>
      <c r="CK6" s="35" t="str">
        <f>IF(CK7="","",IF(CK7="-","【-】","【"&amp;SUBSTITUTE(TEXT(CK7,"#,##0.00"),"-","△")&amp;"】"))</f>
        <v>【73.86】</v>
      </c>
      <c r="CL6" s="36">
        <f>IF(CL7="",NA(),CL7)</f>
        <v>65.7</v>
      </c>
      <c r="CM6" s="36">
        <f t="shared" ref="CM6:CU6" si="10">IF(CM7="",NA(),CM7)</f>
        <v>65.27</v>
      </c>
      <c r="CN6" s="36">
        <f t="shared" si="10"/>
        <v>64.91</v>
      </c>
      <c r="CO6" s="36">
        <f t="shared" si="10"/>
        <v>64.88</v>
      </c>
      <c r="CP6" s="36">
        <f t="shared" si="10"/>
        <v>65.16</v>
      </c>
      <c r="CQ6" s="36">
        <f t="shared" si="10"/>
        <v>62.69</v>
      </c>
      <c r="CR6" s="36">
        <f t="shared" si="10"/>
        <v>61.82</v>
      </c>
      <c r="CS6" s="36">
        <f t="shared" si="10"/>
        <v>61.66</v>
      </c>
      <c r="CT6" s="36">
        <f t="shared" si="10"/>
        <v>62.19</v>
      </c>
      <c r="CU6" s="36">
        <f t="shared" si="10"/>
        <v>61.77</v>
      </c>
      <c r="CV6" s="35" t="str">
        <f>IF(CV7="","",IF(CV7="-","【-】","【"&amp;SUBSTITUTE(TEXT(CV7,"#,##0.00"),"-","△")&amp;"】"))</f>
        <v>【61.77】</v>
      </c>
      <c r="CW6" s="36">
        <f>IF(CW7="",NA(),CW7)</f>
        <v>99.75</v>
      </c>
      <c r="CX6" s="36">
        <f t="shared" ref="CX6:DF6" si="11">IF(CX7="",NA(),CX7)</f>
        <v>99.79</v>
      </c>
      <c r="CY6" s="36">
        <f t="shared" si="11"/>
        <v>99.83</v>
      </c>
      <c r="CZ6" s="36">
        <f t="shared" si="11"/>
        <v>99.8</v>
      </c>
      <c r="DA6" s="36">
        <f t="shared" si="11"/>
        <v>99.81</v>
      </c>
      <c r="DB6" s="36">
        <f t="shared" si="11"/>
        <v>100.12</v>
      </c>
      <c r="DC6" s="36">
        <f t="shared" si="11"/>
        <v>100.03</v>
      </c>
      <c r="DD6" s="36">
        <f t="shared" si="11"/>
        <v>100.05</v>
      </c>
      <c r="DE6" s="36">
        <f t="shared" si="11"/>
        <v>100.05</v>
      </c>
      <c r="DF6" s="36">
        <f t="shared" si="11"/>
        <v>100.08</v>
      </c>
      <c r="DG6" s="35" t="str">
        <f>IF(DG7="","",IF(DG7="-","【-】","【"&amp;SUBSTITUTE(TEXT(DG7,"#,##0.00"),"-","△")&amp;"】"))</f>
        <v>【100.08】</v>
      </c>
      <c r="DH6" s="36">
        <f>IF(DH7="",NA(),DH7)</f>
        <v>53.1</v>
      </c>
      <c r="DI6" s="36">
        <f t="shared" ref="DI6:DQ6" si="12">IF(DI7="",NA(),DI7)</f>
        <v>54.07</v>
      </c>
      <c r="DJ6" s="36">
        <f t="shared" si="12"/>
        <v>55.49</v>
      </c>
      <c r="DK6" s="36">
        <f t="shared" si="12"/>
        <v>56.13</v>
      </c>
      <c r="DL6" s="36">
        <f t="shared" si="12"/>
        <v>57.21</v>
      </c>
      <c r="DM6" s="36">
        <f t="shared" si="12"/>
        <v>51.44</v>
      </c>
      <c r="DN6" s="36">
        <f t="shared" si="12"/>
        <v>52.4</v>
      </c>
      <c r="DO6" s="36">
        <f t="shared" si="12"/>
        <v>53.56</v>
      </c>
      <c r="DP6" s="36">
        <f t="shared" si="12"/>
        <v>54.73</v>
      </c>
      <c r="DQ6" s="36">
        <f t="shared" si="12"/>
        <v>55.77</v>
      </c>
      <c r="DR6" s="35" t="str">
        <f>IF(DR7="","",IF(DR7="-","【-】","【"&amp;SUBSTITUTE(TEXT(DR7,"#,##0.00"),"-","△")&amp;"】"))</f>
        <v>【55.77】</v>
      </c>
      <c r="DS6" s="36">
        <f>IF(DS7="",NA(),DS7)</f>
        <v>26.45</v>
      </c>
      <c r="DT6" s="36">
        <f t="shared" ref="DT6:EB6" si="13">IF(DT7="",NA(),DT7)</f>
        <v>27.1</v>
      </c>
      <c r="DU6" s="36">
        <f t="shared" si="13"/>
        <v>27.86</v>
      </c>
      <c r="DV6" s="36">
        <f t="shared" si="13"/>
        <v>28.03</v>
      </c>
      <c r="DW6" s="36">
        <f t="shared" si="13"/>
        <v>29.27</v>
      </c>
      <c r="DX6" s="36">
        <f t="shared" si="13"/>
        <v>16.77</v>
      </c>
      <c r="DY6" s="36">
        <f t="shared" si="13"/>
        <v>18.05</v>
      </c>
      <c r="DZ6" s="36">
        <f t="shared" si="13"/>
        <v>19.440000000000001</v>
      </c>
      <c r="EA6" s="36">
        <f t="shared" si="13"/>
        <v>22.46</v>
      </c>
      <c r="EB6" s="36">
        <f t="shared" si="13"/>
        <v>25.84</v>
      </c>
      <c r="EC6" s="35" t="str">
        <f>IF(EC7="","",IF(EC7="-","【-】","【"&amp;SUBSTITUTE(TEXT(EC7,"#,##0.00"),"-","△")&amp;"】"))</f>
        <v>【25.84】</v>
      </c>
      <c r="ED6" s="36">
        <f>IF(ED7="",NA(),ED7)</f>
        <v>0.76</v>
      </c>
      <c r="EE6" s="36">
        <f t="shared" ref="EE6:EM6" si="14">IF(EE7="",NA(),EE7)</f>
        <v>0.33</v>
      </c>
      <c r="EF6" s="36">
        <f t="shared" si="14"/>
        <v>0.24</v>
      </c>
      <c r="EG6" s="36">
        <f t="shared" si="14"/>
        <v>0.23</v>
      </c>
      <c r="EH6" s="36">
        <f t="shared" si="14"/>
        <v>0.01</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15">
      <c r="A7" s="29"/>
      <c r="B7" s="38">
        <v>2018</v>
      </c>
      <c r="C7" s="38">
        <v>110001</v>
      </c>
      <c r="D7" s="38">
        <v>46</v>
      </c>
      <c r="E7" s="38">
        <v>1</v>
      </c>
      <c r="F7" s="38">
        <v>0</v>
      </c>
      <c r="G7" s="38">
        <v>2</v>
      </c>
      <c r="H7" s="38" t="s">
        <v>93</v>
      </c>
      <c r="I7" s="38" t="s">
        <v>94</v>
      </c>
      <c r="J7" s="38" t="s">
        <v>95</v>
      </c>
      <c r="K7" s="38" t="s">
        <v>96</v>
      </c>
      <c r="L7" s="38" t="s">
        <v>97</v>
      </c>
      <c r="M7" s="38" t="s">
        <v>98</v>
      </c>
      <c r="N7" s="39" t="s">
        <v>99</v>
      </c>
      <c r="O7" s="39">
        <v>67.7</v>
      </c>
      <c r="P7" s="39">
        <v>99.75</v>
      </c>
      <c r="Q7" s="39">
        <v>0</v>
      </c>
      <c r="R7" s="39">
        <v>7377288</v>
      </c>
      <c r="S7" s="39">
        <v>3797.75</v>
      </c>
      <c r="T7" s="39">
        <v>1942.54</v>
      </c>
      <c r="U7" s="39">
        <v>7265267</v>
      </c>
      <c r="V7" s="39">
        <v>2784.77</v>
      </c>
      <c r="W7" s="39">
        <v>2608.9299999999998</v>
      </c>
      <c r="X7" s="39">
        <v>110.24</v>
      </c>
      <c r="Y7" s="39">
        <v>110.25</v>
      </c>
      <c r="Z7" s="39">
        <v>109.67</v>
      </c>
      <c r="AA7" s="39">
        <v>110.55</v>
      </c>
      <c r="AB7" s="39">
        <v>108.66</v>
      </c>
      <c r="AC7" s="39">
        <v>113.47</v>
      </c>
      <c r="AD7" s="39">
        <v>113.33</v>
      </c>
      <c r="AE7" s="39">
        <v>114.05</v>
      </c>
      <c r="AF7" s="39">
        <v>114.26</v>
      </c>
      <c r="AG7" s="39">
        <v>112.98</v>
      </c>
      <c r="AH7" s="39">
        <v>112.98</v>
      </c>
      <c r="AI7" s="39">
        <v>0</v>
      </c>
      <c r="AJ7" s="39">
        <v>0</v>
      </c>
      <c r="AK7" s="39">
        <v>0</v>
      </c>
      <c r="AL7" s="39">
        <v>0</v>
      </c>
      <c r="AM7" s="39">
        <v>0</v>
      </c>
      <c r="AN7" s="39">
        <v>16.89</v>
      </c>
      <c r="AO7" s="39">
        <v>17.39</v>
      </c>
      <c r="AP7" s="39">
        <v>12.65</v>
      </c>
      <c r="AQ7" s="39">
        <v>10.58</v>
      </c>
      <c r="AR7" s="39">
        <v>10.49</v>
      </c>
      <c r="AS7" s="39">
        <v>10.49</v>
      </c>
      <c r="AT7" s="39">
        <v>197.93</v>
      </c>
      <c r="AU7" s="39">
        <v>207.92</v>
      </c>
      <c r="AV7" s="39">
        <v>246.06</v>
      </c>
      <c r="AW7" s="39">
        <v>241.6</v>
      </c>
      <c r="AX7" s="39">
        <v>307.52999999999997</v>
      </c>
      <c r="AY7" s="39">
        <v>200.22</v>
      </c>
      <c r="AZ7" s="39">
        <v>212.95</v>
      </c>
      <c r="BA7" s="39">
        <v>224.41</v>
      </c>
      <c r="BB7" s="39">
        <v>243.44</v>
      </c>
      <c r="BC7" s="39">
        <v>258.49</v>
      </c>
      <c r="BD7" s="39">
        <v>258.49</v>
      </c>
      <c r="BE7" s="39">
        <v>353.54</v>
      </c>
      <c r="BF7" s="39">
        <v>347.5</v>
      </c>
      <c r="BG7" s="39">
        <v>342.36</v>
      </c>
      <c r="BH7" s="39">
        <v>338.79</v>
      </c>
      <c r="BI7" s="39">
        <v>328.7</v>
      </c>
      <c r="BJ7" s="39">
        <v>351.06</v>
      </c>
      <c r="BK7" s="39">
        <v>333.48</v>
      </c>
      <c r="BL7" s="39">
        <v>320.31</v>
      </c>
      <c r="BM7" s="39">
        <v>303.26</v>
      </c>
      <c r="BN7" s="39">
        <v>290.31</v>
      </c>
      <c r="BO7" s="39">
        <v>290.31</v>
      </c>
      <c r="BP7" s="39">
        <v>109.24</v>
      </c>
      <c r="BQ7" s="39">
        <v>109.38</v>
      </c>
      <c r="BR7" s="39">
        <v>108.92</v>
      </c>
      <c r="BS7" s="39">
        <v>109.96</v>
      </c>
      <c r="BT7" s="39">
        <v>107.99</v>
      </c>
      <c r="BU7" s="39">
        <v>112.92</v>
      </c>
      <c r="BV7" s="39">
        <v>112.81</v>
      </c>
      <c r="BW7" s="39">
        <v>113.88</v>
      </c>
      <c r="BX7" s="39">
        <v>114.14</v>
      </c>
      <c r="BY7" s="39">
        <v>112.83</v>
      </c>
      <c r="BZ7" s="39">
        <v>112.83</v>
      </c>
      <c r="CA7" s="39">
        <v>56.56</v>
      </c>
      <c r="CB7" s="39">
        <v>56.49</v>
      </c>
      <c r="CC7" s="39">
        <v>56.72</v>
      </c>
      <c r="CD7" s="39">
        <v>56.19</v>
      </c>
      <c r="CE7" s="39">
        <v>57.21</v>
      </c>
      <c r="CF7" s="39">
        <v>75.3</v>
      </c>
      <c r="CG7" s="39">
        <v>75.3</v>
      </c>
      <c r="CH7" s="39">
        <v>74.02</v>
      </c>
      <c r="CI7" s="39">
        <v>73.03</v>
      </c>
      <c r="CJ7" s="39">
        <v>73.86</v>
      </c>
      <c r="CK7" s="39">
        <v>73.86</v>
      </c>
      <c r="CL7" s="39">
        <v>65.7</v>
      </c>
      <c r="CM7" s="39">
        <v>65.27</v>
      </c>
      <c r="CN7" s="39">
        <v>64.91</v>
      </c>
      <c r="CO7" s="39">
        <v>64.88</v>
      </c>
      <c r="CP7" s="39">
        <v>65.16</v>
      </c>
      <c r="CQ7" s="39">
        <v>62.69</v>
      </c>
      <c r="CR7" s="39">
        <v>61.82</v>
      </c>
      <c r="CS7" s="39">
        <v>61.66</v>
      </c>
      <c r="CT7" s="39">
        <v>62.19</v>
      </c>
      <c r="CU7" s="39">
        <v>61.77</v>
      </c>
      <c r="CV7" s="39">
        <v>61.77</v>
      </c>
      <c r="CW7" s="39">
        <v>99.75</v>
      </c>
      <c r="CX7" s="39">
        <v>99.79</v>
      </c>
      <c r="CY7" s="39">
        <v>99.83</v>
      </c>
      <c r="CZ7" s="39">
        <v>99.8</v>
      </c>
      <c r="DA7" s="39">
        <v>99.81</v>
      </c>
      <c r="DB7" s="39">
        <v>100.12</v>
      </c>
      <c r="DC7" s="39">
        <v>100.03</v>
      </c>
      <c r="DD7" s="39">
        <v>100.05</v>
      </c>
      <c r="DE7" s="39">
        <v>100.05</v>
      </c>
      <c r="DF7" s="39">
        <v>100.08</v>
      </c>
      <c r="DG7" s="39">
        <v>100.08</v>
      </c>
      <c r="DH7" s="39">
        <v>53.1</v>
      </c>
      <c r="DI7" s="39">
        <v>54.07</v>
      </c>
      <c r="DJ7" s="39">
        <v>55.49</v>
      </c>
      <c r="DK7" s="39">
        <v>56.13</v>
      </c>
      <c r="DL7" s="39">
        <v>57.21</v>
      </c>
      <c r="DM7" s="39">
        <v>51.44</v>
      </c>
      <c r="DN7" s="39">
        <v>52.4</v>
      </c>
      <c r="DO7" s="39">
        <v>53.56</v>
      </c>
      <c r="DP7" s="39">
        <v>54.73</v>
      </c>
      <c r="DQ7" s="39">
        <v>55.77</v>
      </c>
      <c r="DR7" s="39">
        <v>55.77</v>
      </c>
      <c r="DS7" s="39">
        <v>26.45</v>
      </c>
      <c r="DT7" s="39">
        <v>27.1</v>
      </c>
      <c r="DU7" s="39">
        <v>27.86</v>
      </c>
      <c r="DV7" s="39">
        <v>28.03</v>
      </c>
      <c r="DW7" s="39">
        <v>29.27</v>
      </c>
      <c r="DX7" s="39">
        <v>16.77</v>
      </c>
      <c r="DY7" s="39">
        <v>18.05</v>
      </c>
      <c r="DZ7" s="39">
        <v>19.440000000000001</v>
      </c>
      <c r="EA7" s="39">
        <v>22.46</v>
      </c>
      <c r="EB7" s="39">
        <v>25.84</v>
      </c>
      <c r="EC7" s="39">
        <v>25.84</v>
      </c>
      <c r="ED7" s="39">
        <v>0.76</v>
      </c>
      <c r="EE7" s="39">
        <v>0.33</v>
      </c>
      <c r="EF7" s="39">
        <v>0.24</v>
      </c>
      <c r="EG7" s="39">
        <v>0.23</v>
      </c>
      <c r="EH7" s="39">
        <v>0.01</v>
      </c>
      <c r="EI7" s="39">
        <v>0.13</v>
      </c>
      <c r="EJ7" s="39">
        <v>0.26</v>
      </c>
      <c r="EK7" s="39">
        <v>0.24</v>
      </c>
      <c r="EL7" s="39">
        <v>0.27</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2020-01-20T04:14:26Z</cp:lastPrinted>
  <dcterms:created xsi:type="dcterms:W3CDTF">2019-12-05T04:12:03Z</dcterms:created>
  <dcterms:modified xsi:type="dcterms:W3CDTF">2020-01-30T02:26:01Z</dcterms:modified>
  <cp:category/>
</cp:coreProperties>
</file>