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net-ce-FSA701\010総務部\G-0102140-000総務部主計課決算担当\07 総務省／財務局／他都市からの照会\01 （財務局）総務省資料関係\30決算\03  経営比較分析表\04 起案\02_回答\"/>
    </mc:Choice>
  </mc:AlternateContent>
  <workbookProtection workbookAlgorithmName="SHA-512" workbookHashValue="oq16LoTNW0Rc/++TPaDdAhRY8dSZX+9KvECX4lDKaRXg3Y5pbBUlcT0eOzbJvDqJN9zq+fAzfoSpEPGEynMdEQ==" workbookSaltValue="HEENsWwtyprCFJHF3lJzq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<sst xmlns="http://schemas.openxmlformats.org/spreadsheetml/2006/main" count="220" uniqueCount="108">
  <si>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</si>
  <si>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</si>
  <si>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</si>
  <si>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</si>
  <si>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</si>
  <si>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</si>
  <si>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</si>
  <si>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</si>
  <si>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</si>
  <si>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</si>
  <si>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</si>
  <si>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</si>
  <si>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</si>
  <si>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</si>
  <si>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</si>
  <si>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</si>
  <si>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</si>
  <si>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</si>
  <si>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</si>
  <si>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</si>
  <si>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</si>
  <si>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</si>
  <si>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</si>
  <si>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</si>
  <si>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</si>
  <si>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</si>
  <si>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</si>
  <si>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</si>
  <si>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</si>
  <si>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</si>
  <si>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</si>
  <si>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</si>
  <si>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</si>
  <si>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</si>
  <si>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</si>
  <si>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</si>
  <si>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</si>
  <si>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</si>
  <si>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</si>
  <si>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</si>
  <si>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</si>
  <si>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</si>
  <si>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</si>
  <si>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</si>
  <si>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</si>
  <si>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</si>
  <si>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</si>
  <si>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</si>
  <si>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</si>
  <si>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</si>
  <si>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</si>
  <si>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</si>
  <si>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</si>
  <si>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</si>
  <si>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</si>
  <si>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</si>
  <si>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</si>
  <si>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</si>
  <si>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</si>
  <si>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</si>
  <si>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</si>
  <si>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</si>
  <si>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</si>
  <si>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</si>
  <si>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</si>
  <si>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</si>
  <si>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</si>
  <si>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</si>
  <si>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</si>
  <si>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</si>
  <si>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</si>
  <si>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</si>
  <si>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</si>
  <si>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</si>
  <si>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</si>
  <si>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</si>
  <si>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</si>
  <si>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</si>
  <si>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</si>
  <si>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</si>
  <si>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</si>
  <si>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</si>
  <si>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</si>
  <si>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</si>
  <si>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</si>
  <si>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</si>
  <si>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</si>
  <si>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</si>
  <si>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</si>
  <si>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</si>
  <si>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</si>
  <si>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</si>
  <si>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</si>
  <si>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</si>
  <si>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</si>
  <si>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</si>
  <si>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</si>
  <si>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</si>
  <si>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</si>
  <si>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</si>
  <si>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</si>
  <si>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</si>
  <si>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</si>
  <si>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</si>
  <si>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</si>
  <si>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は、令和２年度までの５年間に取り組んでいく施策の事業計画と財政計画を明らかにした「東京水道経営プラン２０１６」の３年目として、計画に掲げた主要施策を中心に事業を着実に実施しました。
　「①経常収支比率」は、100％以上を維持しており、健全な事業運営を行っています。
　「③流動比率」は、平成29年度に比べ低下していますが、100％以上であるため支払能力に問題はありません。
　「④企業債残高対給水収益比率」は、引き続き企業債の償還促進に努めた結果、類似団体平均値に比べて低い水準で推移しています。
　「⑤料金回収率」及び「⑥給水原価」は、年間総有収水量が増加し給水原価が低下、料金回収率が上昇しましたが、平成29年度と概ね同水準となっています。
　「⑦施設利用率」及び「⑧有収率」は、類似団体平均値を上回り、効率的な施設の運用を行っています。</t>
    <phoneticPr fontId="4"/>
  </si>
  <si>
    <t>　都では従来から、安定給水を確保しながら着実に施設の更新等を行っていくため、施設の経過年数や老朽化の状況を踏まえ、優先順位に配慮した計画的な施設整備を進めています。
　「①有形固定資産減価償却率」及び「②管路経年化率」は、類似団体平均値に比べて低い水準で推移しています。
　「③管路更新率」は、耐震継手管への取替えを進めており、類似団体平均値と概ね同水準となっています。</t>
    <rPh sb="153" eb="154">
      <t>カン</t>
    </rPh>
    <rPh sb="166" eb="168">
      <t>ルイジ</t>
    </rPh>
    <rPh sb="168" eb="170">
      <t>ダンタイ</t>
    </rPh>
    <rPh sb="170" eb="173">
      <t>ヘイキンチ</t>
    </rPh>
    <rPh sb="174" eb="175">
      <t>オオム</t>
    </rPh>
    <rPh sb="176" eb="179">
      <t>ドウスイジュン</t>
    </rPh>
    <phoneticPr fontId="4"/>
  </si>
  <si>
    <t xml:space="preserve">　都の水道事業は、高度経済成長期に集中的に整備してきた膨大な水道施設が、2020年代に一斉に更新時期を迎えることに加え、切迫性が指摘される首都直下地震等の様々な脅威に備えていく必要があるなど、厳しい事業環境にあります。
　今後とも不断の経営努力による経費縮減と収入確保に努めるとともに、中長期的な視点に立ち、料金収入と企業債のバランスや世代間負担の公平性に配慮しながら財源を確保することで、持続可能な経営を行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</si>
</sst>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1.99</c:v>
                </c:pt>
                <c:pt idx="1">
                  <c:v>2.06</c:v>
                </c:pt>
                <c:pt idx="2">
                  <c:v>1.81</c:v>
                </c:pt>
                <c:pt idx="3">
                  <c:v>1.1299999999999999</c:v>
                </c:pt>
                <c:pt idx="4">
                  <c:v>1.01</c:v>
                </c:pt>
              </c:numCache>
            </c:numRef>
          </c:val>
          <c:extLst>
            <c:ext xmlns:c16="http://schemas.microsoft.com/office/drawing/2014/chart" uri="{C3380CC4-5D6E-409C-BE32-E72D297353CC}">
              <c16:uniqueId val="{00000000-E68A-43D7-9202-B0F87EA6B7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E68A-43D7-9202-B0F87EA6B7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60.74</c:v>
                </c:pt>
                <c:pt idx="1">
                  <c:v>60.95</c:v>
                </c:pt>
                <c:pt idx="2">
                  <c:v>61.12</c:v>
                </c:pt>
                <c:pt idx="3">
                  <c:v>61.58</c:v>
                </c:pt>
                <c:pt idx="4">
                  <c:v>61.54</c:v>
                </c:pt>
              </c:numCache>
            </c:numRef>
          </c:val>
          <c:extLst>
            <c:ext xmlns:c16="http://schemas.microsoft.com/office/drawing/2014/chart" uri="{C3380CC4-5D6E-409C-BE32-E72D297353CC}">
              <c16:uniqueId val="{00000000-519B-49A6-A1F7-87E0DA2159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519B-49A6-A1F7-87E0DA2159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95.85</c:v>
                </c:pt>
                <c:pt idx="1">
                  <c:v>95.82</c:v>
                </c:pt>
                <c:pt idx="2">
                  <c:v>96.02</c:v>
                </c:pt>
                <c:pt idx="3">
                  <c:v>95.81</c:v>
                </c:pt>
                <c:pt idx="4">
                  <c:v>96.13</c:v>
                </c:pt>
              </c:numCache>
            </c:numRef>
          </c:val>
          <c:extLst>
            <c:ext xmlns:c16="http://schemas.microsoft.com/office/drawing/2014/chart" uri="{C3380CC4-5D6E-409C-BE32-E72D297353CC}">
              <c16:uniqueId val="{00000000-AD2C-4C0B-AFB4-336E282E5A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AD2C-4C0B-AFB4-336E282E5A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113.65</c:v>
                </c:pt>
                <c:pt idx="1">
                  <c:v>112.37</c:v>
                </c:pt>
                <c:pt idx="2">
                  <c:v>111.21</c:v>
                </c:pt>
                <c:pt idx="3">
                  <c:v>110.34</c:v>
                </c:pt>
                <c:pt idx="4">
                  <c:v>110.9</c:v>
                </c:pt>
              </c:numCache>
            </c:numRef>
          </c:val>
          <c:extLst>
            <c:ext xmlns:c16="http://schemas.microsoft.com/office/drawing/2014/chart" uri="{C3380CC4-5D6E-409C-BE32-E72D297353CC}">
              <c16:uniqueId val="{00000000-E013-46F3-8647-4C7B549DB5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E013-46F3-8647-4C7B549DB5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45.27</c:v>
                </c:pt>
                <c:pt idx="1">
                  <c:v>45.96</c:v>
                </c:pt>
                <c:pt idx="2">
                  <c:v>46.69</c:v>
                </c:pt>
                <c:pt idx="3">
                  <c:v>47.43</c:v>
                </c:pt>
                <c:pt idx="4">
                  <c:v>47.88</c:v>
                </c:pt>
              </c:numCache>
            </c:numRef>
          </c:val>
          <c:extLst>
            <c:ext xmlns:c16="http://schemas.microsoft.com/office/drawing/2014/chart" uri="{C3380CC4-5D6E-409C-BE32-E72D297353CC}">
              <c16:uniqueId val="{00000000-B273-466C-81C1-9000D0A75E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B273-466C-81C1-9000D0A75E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11.62</c:v>
                </c:pt>
                <c:pt idx="1">
                  <c:v>12.45</c:v>
                </c:pt>
                <c:pt idx="2">
                  <c:v>13.59</c:v>
                </c:pt>
                <c:pt idx="3">
                  <c:v>14.77</c:v>
                </c:pt>
                <c:pt idx="4">
                  <c:v>16.23</c:v>
                </c:pt>
              </c:numCache>
            </c:numRef>
          </c:val>
          <c:extLst>
            <c:ext xmlns:c16="http://schemas.microsoft.com/office/drawing/2014/chart" uri="{C3380CC4-5D6E-409C-BE32-E72D297353CC}">
              <c16:uniqueId val="{00000000-532B-43F1-83C9-5091EE437E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532B-43F1-83C9-5091EE437E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D1-4C12-881B-2EBC7DA2F2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D1-4C12-881B-2EBC7DA2F2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209.59</c:v>
                </c:pt>
                <c:pt idx="1">
                  <c:v>176.51</c:v>
                </c:pt>
                <c:pt idx="2">
                  <c:v>150.88999999999999</c:v>
                </c:pt>
                <c:pt idx="3">
                  <c:v>177.58</c:v>
                </c:pt>
                <c:pt idx="4">
                  <c:v>170.22</c:v>
                </c:pt>
              </c:numCache>
            </c:numRef>
          </c:val>
          <c:extLst>
            <c:ext xmlns:c16="http://schemas.microsoft.com/office/drawing/2014/chart" uri="{C3380CC4-5D6E-409C-BE32-E72D297353CC}">
              <c16:uniqueId val="{00000000-0034-464C-BA6C-90F6C8F92C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0034-464C-BA6C-90F6C8F92C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88.56</c:v>
                </c:pt>
                <c:pt idx="1">
                  <c:v>80.56</c:v>
                </c:pt>
                <c:pt idx="2">
                  <c:v>77.73</c:v>
                </c:pt>
                <c:pt idx="3">
                  <c:v>82.88</c:v>
                </c:pt>
                <c:pt idx="4">
                  <c:v>82.49</c:v>
                </c:pt>
              </c:numCache>
            </c:numRef>
          </c:val>
          <c:extLst>
            <c:ext xmlns:c16="http://schemas.microsoft.com/office/drawing/2014/chart" uri="{C3380CC4-5D6E-409C-BE32-E72D297353CC}">
              <c16:uniqueId val="{00000000-E0F0-40EA-925E-EC1B416D32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E0F0-40EA-925E-EC1B416D32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101.26</c:v>
                </c:pt>
                <c:pt idx="1">
                  <c:v>99.47</c:v>
                </c:pt>
                <c:pt idx="2">
                  <c:v>98.1</c:v>
                </c:pt>
                <c:pt idx="3">
                  <c:v>97.17</c:v>
                </c:pt>
                <c:pt idx="4">
                  <c:v>97.75</c:v>
                </c:pt>
              </c:numCache>
            </c:numRef>
          </c:val>
          <c:extLst>
            <c:ext xmlns:c16="http://schemas.microsoft.com/office/drawing/2014/chart" uri="{C3380CC4-5D6E-409C-BE32-E72D297353CC}">
              <c16:uniqueId val="{00000000-5ECA-4152-B7DE-0A8649C3FA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5ECA-4152-B7DE-0A8649C3FA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192.73</c:v>
                </c:pt>
                <c:pt idx="1">
                  <c:v>196.5</c:v>
                </c:pt>
                <c:pt idx="2">
                  <c:v>199.27</c:v>
                </c:pt>
                <c:pt idx="3">
                  <c:v>201.17</c:v>
                </c:pt>
                <c:pt idx="4">
                  <c:v>200.72</c:v>
                </c:pt>
              </c:numCache>
            </c:numRef>
          </c:val>
          <c:extLst>
            <c:ext xmlns:c16="http://schemas.microsoft.com/office/drawing/2014/chart" uri="{C3380CC4-5D6E-409C-BE32-E72D297353CC}">
              <c16:uniqueId val="{00000000-12DA-4B21-8E42-76305DDD42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12DA-4B21-8E42-76305DDD42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6" zoomScale="70" zoomScaleNormal="70" workbookViewId="0">
      <selection activeCell="AK89" sqref="AK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東京都</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59" t="str">
        <f>データ!$M$6</f>
        <v>自治体職員</v>
      </c>
      <c r="AE8" s="59"/>
      <c r="AF8" s="59"/>
      <c r="AG8" s="59"/>
      <c r="AH8" s="59"/>
      <c r="AI8" s="59"/>
      <c r="AJ8" s="59"/>
      <c r="AK8" s="4"/>
      <c r="AL8" s="60">
        <f>データ!$R$6</f>
        <v>13740732</v>
      </c>
      <c r="AM8" s="60"/>
      <c r="AN8" s="60"/>
      <c r="AO8" s="60"/>
      <c r="AP8" s="60"/>
      <c r="AQ8" s="60"/>
      <c r="AR8" s="60"/>
      <c r="AS8" s="60"/>
      <c r="AT8" s="51">
        <f>データ!$S$6</f>
        <v>2193.96</v>
      </c>
      <c r="AU8" s="52"/>
      <c r="AV8" s="52"/>
      <c r="AW8" s="52"/>
      <c r="AX8" s="52"/>
      <c r="AY8" s="52"/>
      <c r="AZ8" s="52"/>
      <c r="BA8" s="52"/>
      <c r="BB8" s="53">
        <f>データ!$T$6</f>
        <v>6262.98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84.05</v>
      </c>
      <c r="J10" s="52"/>
      <c r="K10" s="52"/>
      <c r="L10" s="52"/>
      <c r="M10" s="52"/>
      <c r="N10" s="52"/>
      <c r="O10" s="63"/>
      <c r="P10" s="53">
        <f>データ!$P$6</f>
        <v>100</v>
      </c>
      <c r="Q10" s="53"/>
      <c r="R10" s="53"/>
      <c r="S10" s="53"/>
      <c r="T10" s="53"/>
      <c r="U10" s="53"/>
      <c r="V10" s="53"/>
      <c r="W10" s="60">
        <f>データ!$Q$6</f>
        <v>2376</v>
      </c>
      <c r="X10" s="60"/>
      <c r="Y10" s="60"/>
      <c r="Z10" s="60"/>
      <c r="AA10" s="60"/>
      <c r="AB10" s="60"/>
      <c r="AC10" s="60"/>
      <c r="AD10" s="2"/>
      <c r="AE10" s="2"/>
      <c r="AF10" s="2"/>
      <c r="AG10" s="2"/>
      <c r="AH10" s="4"/>
      <c r="AI10" s="4"/>
      <c r="AJ10" s="4"/>
      <c r="AK10" s="4"/>
      <c r="AL10" s="60">
        <f>データ!$U$6</f>
        <v>13543090</v>
      </c>
      <c r="AM10" s="60"/>
      <c r="AN10" s="60"/>
      <c r="AO10" s="60"/>
      <c r="AP10" s="60"/>
      <c r="AQ10" s="60"/>
      <c r="AR10" s="60"/>
      <c r="AS10" s="60"/>
      <c r="AT10" s="51">
        <f>データ!$V$6</f>
        <v>1239.27</v>
      </c>
      <c r="AU10" s="52"/>
      <c r="AV10" s="52"/>
      <c r="AW10" s="52"/>
      <c r="AX10" s="52"/>
      <c r="AY10" s="52"/>
      <c r="AZ10" s="52"/>
      <c r="BA10" s="52"/>
      <c r="BB10" s="53">
        <f>データ!$W$6</f>
        <v>10928.28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n6tfIVoC+05+y5Fu0b6Z2Lg7MpzzPvON0iP887z5a3Tx0Yv0KGDy3Z/k9uUY4o7LNuUNFQkRqg/z+qhHxTw1g==" saltValue="Jb51gOfPijyRriMDGy2F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130001</v>
      </c>
      <c r="D6" s="34">
        <f t="shared" si="3"/>
        <v>46</v>
      </c>
      <c r="E6" s="34">
        <f t="shared" si="3"/>
        <v>1</v>
      </c>
      <c r="F6" s="34">
        <f t="shared" si="3"/>
        <v>0</v>
      </c>
      <c r="G6" s="34">
        <f t="shared" si="3"/>
        <v>1</v>
      </c>
      <c r="H6" s="34" t="str">
        <f t="shared" si="3"/>
        <v>東京都</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84.05</v>
      </c>
      <c r="P6" s="35">
        <f t="shared" si="3"/>
        <v>100</v>
      </c>
      <c r="Q6" s="35">
        <f t="shared" si="3"/>
        <v>2376</v>
      </c>
      <c r="R6" s="35">
        <f t="shared" si="3"/>
        <v>13740732</v>
      </c>
      <c r="S6" s="35">
        <f t="shared" si="3"/>
        <v>2193.96</v>
      </c>
      <c r="T6" s="35">
        <f t="shared" si="3"/>
        <v>6262.98</v>
      </c>
      <c r="U6" s="35">
        <f t="shared" si="3"/>
        <v>13543090</v>
      </c>
      <c r="V6" s="35">
        <f t="shared" si="3"/>
        <v>1239.27</v>
      </c>
      <c r="W6" s="35">
        <f t="shared" si="3"/>
        <v>10928.28</v>
      </c>
      <c r="X6" s="36">
        <f>IF(X7="",NA(),X7)</f>
        <v>113.65</v>
      </c>
      <c r="Y6" s="36">
        <f t="shared" ref="Y6:AG6" si="4">IF(Y7="",NA(),Y7)</f>
        <v>112.37</v>
      </c>
      <c r="Z6" s="36">
        <f t="shared" si="4"/>
        <v>111.21</v>
      </c>
      <c r="AA6" s="36">
        <f t="shared" si="4"/>
        <v>110.34</v>
      </c>
      <c r="AB6" s="36">
        <f t="shared" si="4"/>
        <v>110.9</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209.59</v>
      </c>
      <c r="AU6" s="36">
        <f t="shared" ref="AU6:BC6" si="6">IF(AU7="",NA(),AU7)</f>
        <v>176.51</v>
      </c>
      <c r="AV6" s="36">
        <f t="shared" si="6"/>
        <v>150.88999999999999</v>
      </c>
      <c r="AW6" s="36">
        <f t="shared" si="6"/>
        <v>177.58</v>
      </c>
      <c r="AX6" s="36">
        <f t="shared" si="6"/>
        <v>170.22</v>
      </c>
      <c r="AY6" s="36">
        <f t="shared" si="6"/>
        <v>178.43</v>
      </c>
      <c r="AZ6" s="36">
        <f t="shared" si="6"/>
        <v>168.99</v>
      </c>
      <c r="BA6" s="36">
        <f t="shared" si="6"/>
        <v>159.12</v>
      </c>
      <c r="BB6" s="36">
        <f t="shared" si="6"/>
        <v>169.68</v>
      </c>
      <c r="BC6" s="36">
        <f t="shared" si="6"/>
        <v>166.51</v>
      </c>
      <c r="BD6" s="35" t="str">
        <f>IF(BD7="","",IF(BD7="-","【-】","【"&amp;SUBSTITUTE(TEXT(BD7,"#,##0.00"),"-","△")&amp;"】"))</f>
        <v>【261.93】</v>
      </c>
      <c r="BE6" s="36">
        <f>IF(BE7="",NA(),BE7)</f>
        <v>88.56</v>
      </c>
      <c r="BF6" s="36">
        <f t="shared" ref="BF6:BN6" si="7">IF(BF7="",NA(),BF7)</f>
        <v>80.56</v>
      </c>
      <c r="BG6" s="36">
        <f t="shared" si="7"/>
        <v>77.73</v>
      </c>
      <c r="BH6" s="36">
        <f t="shared" si="7"/>
        <v>82.88</v>
      </c>
      <c r="BI6" s="36">
        <f t="shared" si="7"/>
        <v>82.49</v>
      </c>
      <c r="BJ6" s="36">
        <f t="shared" si="7"/>
        <v>220.35</v>
      </c>
      <c r="BK6" s="36">
        <f t="shared" si="7"/>
        <v>212.16</v>
      </c>
      <c r="BL6" s="36">
        <f t="shared" si="7"/>
        <v>206.16</v>
      </c>
      <c r="BM6" s="36">
        <f t="shared" si="7"/>
        <v>203.63</v>
      </c>
      <c r="BN6" s="36">
        <f t="shared" si="7"/>
        <v>198.51</v>
      </c>
      <c r="BO6" s="35" t="str">
        <f>IF(BO7="","",IF(BO7="-","【-】","【"&amp;SUBSTITUTE(TEXT(BO7,"#,##0.00"),"-","△")&amp;"】"))</f>
        <v>【270.46】</v>
      </c>
      <c r="BP6" s="36">
        <f>IF(BP7="",NA(),BP7)</f>
        <v>101.26</v>
      </c>
      <c r="BQ6" s="36">
        <f t="shared" ref="BQ6:BY6" si="8">IF(BQ7="",NA(),BQ7)</f>
        <v>99.47</v>
      </c>
      <c r="BR6" s="36">
        <f t="shared" si="8"/>
        <v>98.1</v>
      </c>
      <c r="BS6" s="36">
        <f t="shared" si="8"/>
        <v>97.17</v>
      </c>
      <c r="BT6" s="36">
        <f t="shared" si="8"/>
        <v>97.75</v>
      </c>
      <c r="BU6" s="36">
        <f t="shared" si="8"/>
        <v>104.05</v>
      </c>
      <c r="BV6" s="36">
        <f t="shared" si="8"/>
        <v>104.16</v>
      </c>
      <c r="BW6" s="36">
        <f t="shared" si="8"/>
        <v>104.03</v>
      </c>
      <c r="BX6" s="36">
        <f t="shared" si="8"/>
        <v>103.04</v>
      </c>
      <c r="BY6" s="36">
        <f t="shared" si="8"/>
        <v>103.28</v>
      </c>
      <c r="BZ6" s="35" t="str">
        <f>IF(BZ7="","",IF(BZ7="-","【-】","【"&amp;SUBSTITUTE(TEXT(BZ7,"#,##0.00"),"-","△")&amp;"】"))</f>
        <v>【103.91】</v>
      </c>
      <c r="CA6" s="36">
        <f>IF(CA7="",NA(),CA7)</f>
        <v>192.73</v>
      </c>
      <c r="CB6" s="36">
        <f t="shared" ref="CB6:CJ6" si="9">IF(CB7="",NA(),CB7)</f>
        <v>196.5</v>
      </c>
      <c r="CC6" s="36">
        <f t="shared" si="9"/>
        <v>199.27</v>
      </c>
      <c r="CD6" s="36">
        <f t="shared" si="9"/>
        <v>201.17</v>
      </c>
      <c r="CE6" s="36">
        <f t="shared" si="9"/>
        <v>200.72</v>
      </c>
      <c r="CF6" s="36">
        <f t="shared" si="9"/>
        <v>171.57</v>
      </c>
      <c r="CG6" s="36">
        <f t="shared" si="9"/>
        <v>171.29</v>
      </c>
      <c r="CH6" s="36">
        <f t="shared" si="9"/>
        <v>171.54</v>
      </c>
      <c r="CI6" s="36">
        <f t="shared" si="9"/>
        <v>173</v>
      </c>
      <c r="CJ6" s="36">
        <f t="shared" si="9"/>
        <v>173.11</v>
      </c>
      <c r="CK6" s="35" t="str">
        <f>IF(CK7="","",IF(CK7="-","【-】","【"&amp;SUBSTITUTE(TEXT(CK7,"#,##0.00"),"-","△")&amp;"】"))</f>
        <v>【167.11】</v>
      </c>
      <c r="CL6" s="36">
        <f>IF(CL7="",NA(),CL7)</f>
        <v>60.74</v>
      </c>
      <c r="CM6" s="36">
        <f t="shared" ref="CM6:CU6" si="10">IF(CM7="",NA(),CM7)</f>
        <v>60.95</v>
      </c>
      <c r="CN6" s="36">
        <f t="shared" si="10"/>
        <v>61.12</v>
      </c>
      <c r="CO6" s="36">
        <f t="shared" si="10"/>
        <v>61.58</v>
      </c>
      <c r="CP6" s="36">
        <f t="shared" si="10"/>
        <v>61.54</v>
      </c>
      <c r="CQ6" s="36">
        <f t="shared" si="10"/>
        <v>58.97</v>
      </c>
      <c r="CR6" s="36">
        <f t="shared" si="10"/>
        <v>58.67</v>
      </c>
      <c r="CS6" s="36">
        <f t="shared" si="10"/>
        <v>59</v>
      </c>
      <c r="CT6" s="36">
        <f t="shared" si="10"/>
        <v>59.36</v>
      </c>
      <c r="CU6" s="36">
        <f t="shared" si="10"/>
        <v>59.32</v>
      </c>
      <c r="CV6" s="35" t="str">
        <f>IF(CV7="","",IF(CV7="-","【-】","【"&amp;SUBSTITUTE(TEXT(CV7,"#,##0.00"),"-","△")&amp;"】"))</f>
        <v>【60.27】</v>
      </c>
      <c r="CW6" s="36">
        <f>IF(CW7="",NA(),CW7)</f>
        <v>95.85</v>
      </c>
      <c r="CX6" s="36">
        <f t="shared" ref="CX6:DF6" si="11">IF(CX7="",NA(),CX7)</f>
        <v>95.82</v>
      </c>
      <c r="CY6" s="36">
        <f t="shared" si="11"/>
        <v>96.02</v>
      </c>
      <c r="CZ6" s="36">
        <f t="shared" si="11"/>
        <v>95.81</v>
      </c>
      <c r="DA6" s="36">
        <f t="shared" si="11"/>
        <v>96.13</v>
      </c>
      <c r="DB6" s="36">
        <f t="shared" si="11"/>
        <v>92.91</v>
      </c>
      <c r="DC6" s="36">
        <f t="shared" si="11"/>
        <v>93.36</v>
      </c>
      <c r="DD6" s="36">
        <f t="shared" si="11"/>
        <v>93.69</v>
      </c>
      <c r="DE6" s="36">
        <f t="shared" si="11"/>
        <v>93.82</v>
      </c>
      <c r="DF6" s="36">
        <f t="shared" si="11"/>
        <v>93.74</v>
      </c>
      <c r="DG6" s="35" t="str">
        <f>IF(DG7="","",IF(DG7="-","【-】","【"&amp;SUBSTITUTE(TEXT(DG7,"#,##0.00"),"-","△")&amp;"】"))</f>
        <v>【89.92】</v>
      </c>
      <c r="DH6" s="36">
        <f>IF(DH7="",NA(),DH7)</f>
        <v>45.27</v>
      </c>
      <c r="DI6" s="36">
        <f t="shared" ref="DI6:DQ6" si="12">IF(DI7="",NA(),DI7)</f>
        <v>45.96</v>
      </c>
      <c r="DJ6" s="36">
        <f t="shared" si="12"/>
        <v>46.69</v>
      </c>
      <c r="DK6" s="36">
        <f t="shared" si="12"/>
        <v>47.43</v>
      </c>
      <c r="DL6" s="36">
        <f t="shared" si="12"/>
        <v>47.88</v>
      </c>
      <c r="DM6" s="36">
        <f t="shared" si="12"/>
        <v>46.73</v>
      </c>
      <c r="DN6" s="36">
        <f t="shared" si="12"/>
        <v>47.39</v>
      </c>
      <c r="DO6" s="36">
        <f t="shared" si="12"/>
        <v>48.05</v>
      </c>
      <c r="DP6" s="36">
        <f t="shared" si="12"/>
        <v>48.64</v>
      </c>
      <c r="DQ6" s="36">
        <f t="shared" si="12"/>
        <v>49.23</v>
      </c>
      <c r="DR6" s="35" t="str">
        <f>IF(DR7="","",IF(DR7="-","【-】","【"&amp;SUBSTITUTE(TEXT(DR7,"#,##0.00"),"-","△")&amp;"】"))</f>
        <v>【48.85】</v>
      </c>
      <c r="DS6" s="36">
        <f>IF(DS7="",NA(),DS7)</f>
        <v>11.62</v>
      </c>
      <c r="DT6" s="36">
        <f t="shared" ref="DT6:EB6" si="13">IF(DT7="",NA(),DT7)</f>
        <v>12.45</v>
      </c>
      <c r="DU6" s="36">
        <f t="shared" si="13"/>
        <v>13.59</v>
      </c>
      <c r="DV6" s="36">
        <f t="shared" si="13"/>
        <v>14.77</v>
      </c>
      <c r="DW6" s="36">
        <f t="shared" si="13"/>
        <v>16.23</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1.99</v>
      </c>
      <c r="EE6" s="36">
        <f t="shared" ref="EE6:EM6" si="14">IF(EE7="",NA(),EE7)</f>
        <v>2.06</v>
      </c>
      <c r="EF6" s="36">
        <f t="shared" si="14"/>
        <v>1.81</v>
      </c>
      <c r="EG6" s="36">
        <f t="shared" si="14"/>
        <v>1.1299999999999999</v>
      </c>
      <c r="EH6" s="36">
        <f t="shared" si="14"/>
        <v>1.01</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130001</v>
      </c>
      <c r="D7" s="38">
        <v>46</v>
      </c>
      <c r="E7" s="38">
        <v>1</v>
      </c>
      <c r="F7" s="38">
        <v>0</v>
      </c>
      <c r="G7" s="38">
        <v>1</v>
      </c>
      <c r="H7" s="38" t="s">
        <v>93</v>
      </c>
      <c r="I7" s="38" t="s">
        <v>94</v>
      </c>
      <c r="J7" s="38" t="s">
        <v>95</v>
      </c>
      <c r="K7" s="38" t="s">
        <v>96</v>
      </c>
      <c r="L7" s="38" t="s">
        <v>97</v>
      </c>
      <c r="M7" s="38" t="s">
        <v>98</v>
      </c>
      <c r="N7" s="39" t="s">
        <v>99</v>
      </c>
      <c r="O7" s="39">
        <v>84.05</v>
      </c>
      <c r="P7" s="39">
        <v>100</v>
      </c>
      <c r="Q7" s="39">
        <v>2376</v>
      </c>
      <c r="R7" s="39">
        <v>13740732</v>
      </c>
      <c r="S7" s="39">
        <v>2193.96</v>
      </c>
      <c r="T7" s="39">
        <v>6262.98</v>
      </c>
      <c r="U7" s="39">
        <v>13543090</v>
      </c>
      <c r="V7" s="39">
        <v>1239.27</v>
      </c>
      <c r="W7" s="39">
        <v>10928.28</v>
      </c>
      <c r="X7" s="39">
        <v>113.65</v>
      </c>
      <c r="Y7" s="39">
        <v>112.37</v>
      </c>
      <c r="Z7" s="39">
        <v>111.21</v>
      </c>
      <c r="AA7" s="39">
        <v>110.34</v>
      </c>
      <c r="AB7" s="39">
        <v>110.9</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209.59</v>
      </c>
      <c r="AU7" s="39">
        <v>176.51</v>
      </c>
      <c r="AV7" s="39">
        <v>150.88999999999999</v>
      </c>
      <c r="AW7" s="39">
        <v>177.58</v>
      </c>
      <c r="AX7" s="39">
        <v>170.22</v>
      </c>
      <c r="AY7" s="39">
        <v>178.43</v>
      </c>
      <c r="AZ7" s="39">
        <v>168.99</v>
      </c>
      <c r="BA7" s="39">
        <v>159.12</v>
      </c>
      <c r="BB7" s="39">
        <v>169.68</v>
      </c>
      <c r="BC7" s="39">
        <v>166.51</v>
      </c>
      <c r="BD7" s="39">
        <v>261.93</v>
      </c>
      <c r="BE7" s="39">
        <v>88.56</v>
      </c>
      <c r="BF7" s="39">
        <v>80.56</v>
      </c>
      <c r="BG7" s="39">
        <v>77.73</v>
      </c>
      <c r="BH7" s="39">
        <v>82.88</v>
      </c>
      <c r="BI7" s="39">
        <v>82.49</v>
      </c>
      <c r="BJ7" s="39">
        <v>220.35</v>
      </c>
      <c r="BK7" s="39">
        <v>212.16</v>
      </c>
      <c r="BL7" s="39">
        <v>206.16</v>
      </c>
      <c r="BM7" s="39">
        <v>203.63</v>
      </c>
      <c r="BN7" s="39">
        <v>198.51</v>
      </c>
      <c r="BO7" s="39">
        <v>270.45999999999998</v>
      </c>
      <c r="BP7" s="39">
        <v>101.26</v>
      </c>
      <c r="BQ7" s="39">
        <v>99.47</v>
      </c>
      <c r="BR7" s="39">
        <v>98.1</v>
      </c>
      <c r="BS7" s="39">
        <v>97.17</v>
      </c>
      <c r="BT7" s="39">
        <v>97.75</v>
      </c>
      <c r="BU7" s="39">
        <v>104.05</v>
      </c>
      <c r="BV7" s="39">
        <v>104.16</v>
      </c>
      <c r="BW7" s="39">
        <v>104.03</v>
      </c>
      <c r="BX7" s="39">
        <v>103.04</v>
      </c>
      <c r="BY7" s="39">
        <v>103.28</v>
      </c>
      <c r="BZ7" s="39">
        <v>103.91</v>
      </c>
      <c r="CA7" s="39">
        <v>192.73</v>
      </c>
      <c r="CB7" s="39">
        <v>196.5</v>
      </c>
      <c r="CC7" s="39">
        <v>199.27</v>
      </c>
      <c r="CD7" s="39">
        <v>201.17</v>
      </c>
      <c r="CE7" s="39">
        <v>200.72</v>
      </c>
      <c r="CF7" s="39">
        <v>171.57</v>
      </c>
      <c r="CG7" s="39">
        <v>171.29</v>
      </c>
      <c r="CH7" s="39">
        <v>171.54</v>
      </c>
      <c r="CI7" s="39">
        <v>173</v>
      </c>
      <c r="CJ7" s="39">
        <v>173.11</v>
      </c>
      <c r="CK7" s="39">
        <v>167.11</v>
      </c>
      <c r="CL7" s="39">
        <v>60.74</v>
      </c>
      <c r="CM7" s="39">
        <v>60.95</v>
      </c>
      <c r="CN7" s="39">
        <v>61.12</v>
      </c>
      <c r="CO7" s="39">
        <v>61.58</v>
      </c>
      <c r="CP7" s="39">
        <v>61.54</v>
      </c>
      <c r="CQ7" s="39">
        <v>58.97</v>
      </c>
      <c r="CR7" s="39">
        <v>58.67</v>
      </c>
      <c r="CS7" s="39">
        <v>59</v>
      </c>
      <c r="CT7" s="39">
        <v>59.36</v>
      </c>
      <c r="CU7" s="39">
        <v>59.32</v>
      </c>
      <c r="CV7" s="39">
        <v>60.27</v>
      </c>
      <c r="CW7" s="39">
        <v>95.85</v>
      </c>
      <c r="CX7" s="39">
        <v>95.82</v>
      </c>
      <c r="CY7" s="39">
        <v>96.02</v>
      </c>
      <c r="CZ7" s="39">
        <v>95.81</v>
      </c>
      <c r="DA7" s="39">
        <v>96.13</v>
      </c>
      <c r="DB7" s="39">
        <v>92.91</v>
      </c>
      <c r="DC7" s="39">
        <v>93.36</v>
      </c>
      <c r="DD7" s="39">
        <v>93.69</v>
      </c>
      <c r="DE7" s="39">
        <v>93.82</v>
      </c>
      <c r="DF7" s="39">
        <v>93.74</v>
      </c>
      <c r="DG7" s="39">
        <v>89.92</v>
      </c>
      <c r="DH7" s="39">
        <v>45.27</v>
      </c>
      <c r="DI7" s="39">
        <v>45.96</v>
      </c>
      <c r="DJ7" s="39">
        <v>46.69</v>
      </c>
      <c r="DK7" s="39">
        <v>47.43</v>
      </c>
      <c r="DL7" s="39">
        <v>47.88</v>
      </c>
      <c r="DM7" s="39">
        <v>46.73</v>
      </c>
      <c r="DN7" s="39">
        <v>47.39</v>
      </c>
      <c r="DO7" s="39">
        <v>48.05</v>
      </c>
      <c r="DP7" s="39">
        <v>48.64</v>
      </c>
      <c r="DQ7" s="39">
        <v>49.23</v>
      </c>
      <c r="DR7" s="39">
        <v>48.85</v>
      </c>
      <c r="DS7" s="39">
        <v>11.62</v>
      </c>
      <c r="DT7" s="39">
        <v>12.45</v>
      </c>
      <c r="DU7" s="39">
        <v>13.59</v>
      </c>
      <c r="DV7" s="39">
        <v>14.77</v>
      </c>
      <c r="DW7" s="39">
        <v>16.23</v>
      </c>
      <c r="DX7" s="39">
        <v>15.33</v>
      </c>
      <c r="DY7" s="39">
        <v>16.739999999999998</v>
      </c>
      <c r="DZ7" s="39">
        <v>17.97</v>
      </c>
      <c r="EA7" s="39">
        <v>19.95</v>
      </c>
      <c r="EB7" s="39">
        <v>21.62</v>
      </c>
      <c r="EC7" s="39">
        <v>17.8</v>
      </c>
      <c r="ED7" s="39">
        <v>1.99</v>
      </c>
      <c r="EE7" s="39">
        <v>2.06</v>
      </c>
      <c r="EF7" s="39">
        <v>1.81</v>
      </c>
      <c r="EG7" s="39">
        <v>1.1299999999999999</v>
      </c>
      <c r="EH7" s="39">
        <v>1.01</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引田 晴理</cp:lastModifiedBy>
  <cp:lastPrinted>2020-01-24T08:00:42Z</cp:lastPrinted>
  <dcterms:created xsi:type="dcterms:W3CDTF">2019-12-05T04:13:31Z</dcterms:created>
  <dcterms:modified xsi:type="dcterms:W3CDTF">2020-01-29T06:53:08Z</dcterms:modified>
  <cp:category/>
</cp:coreProperties>
</file>