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local\fs\10総務部\1031理財課\財務係\【財務】2019年度（31年度）\2019起債ライン\23_2019経営比較分析表\05　提出版\"/>
    </mc:Choice>
  </mc:AlternateContent>
  <workbookProtection workbookAlgorithmName="SHA-512" workbookHashValue="BnRoCU/A9tbUUf8qOKlvKWswX+wpEv3DNWWNNsxk5M889EXyp1px8Cm67hqnSr1nwrM682XubqylOVfYraYchQ==" workbookSaltValue="od2TeDssmE1VbtJdUPfC5w=="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<sst xmlns="http://schemas.openxmlformats.org/spreadsheetml/2006/main" count="223" uniqueCount="111">
  <si>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</si>
  <si>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</si>
  <si>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</si>
  <si>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</si>
  <si>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</si>
  <si>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</si>
  <si>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</si>
  <si>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</si>
  <si>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</si>
  <si>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</si>
  <si>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</si>
  <si>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</si>
  <si>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</si>
  <si>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</si>
  <si>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</si>
  <si>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</si>
  <si>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</si>
  <si>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</si>
  <si>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</si>
  <si>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</si>
  <si>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</si>
  <si>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</si>
  <si>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</si>
  <si>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</si>
  <si>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</si>
  <si>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</si>
  <si>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</si>
  <si>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</si>
  <si>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</si>
  <si>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</si>
  <si>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</si>
  <si>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</si>
  <si>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</si>
  <si>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</si>
  <si>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</si>
  <si>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</si>
  <si>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</si>
  <si>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</si>
  <si>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</si>
  <si>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</si>
  <si>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</si>
  <si>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</si>
  <si>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</si>
  <si>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</si>
  <si>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</si>
  <si>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</si>
  <si>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</si>
  <si>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</si>
  <si>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</si>
  <si>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</si>
  <si>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</si>
  <si>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</si>
  <si>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</si>
  <si>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</si>
  <si>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</si>
  <si>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</si>
  <si>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</si>
  <si>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</si>
  <si>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</si>
  <si>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</si>
  <si>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</si>
  <si>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</si>
  <si>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</si>
  <si>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</si>
  <si>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</si>
  <si>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</si>
  <si>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</si>
  <si>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</si>
  <si>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</si>
  <si>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</si>
  <si>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</si>
  <si>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</si>
  <si>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</si>
  <si>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</si>
  <si>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</si>
  <si>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</si>
  <si>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</si>
  <si>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</si>
  <si>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</si>
  <si>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</si>
  <si>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</si>
  <si>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</si>
  <si>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</si>
  <si>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</si>
  <si>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</si>
  <si>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</si>
  <si>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</si>
  <si>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</si>
  <si>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</si>
  <si>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</si>
  <si>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</si>
  <si>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</si>
  <si>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</si>
  <si>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</si>
  <si>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</si>
  <si>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</si>
  <si>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</si>
  <si>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</si>
  <si>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</si>
  <si>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</si>
  <si>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</si>
  <si>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</si>
  <si>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</si>
  <si>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</si>
  <si>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</si>
  <si>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</si>
  <si>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</si>
  <si>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</si>
  <si>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下水道料金収入が長期的に逓減傾向にある中、維持管理費は増加するなど、厳しい経営環境にはありますが、必要な施設整備を着実に推進し、将来にわたって下水道サービスを安定的に提供していくため、引き続き財政基盤の強化に努めるとともに、中長期的な視点に立って財政運営を行っていきます。</t>
    <phoneticPr fontId="4"/>
  </si>
  <si>
    <t xml:space="preserve">・東京の下水道は、高度経済成長期以降に集中的に整備したことから、施設の老朽化が急速に進んでおり、法定耐用年数を基準とした場合の老朽化の状況を示す「有形固定資産減価償却率」や「管渠老朽化率」は類似団体平均と比べ高い状況にあります。アセットマネジメント手法の活用により、施設の状態を評価した適切な維持管理と計画的な補修を行い、法定耐用年数（50年）より延命化することが可能となるため、今後も引き続き、同手法を活用し下水道管や設備の再構築を効率的に進めていきます。
・「管渠改善率」については、早い段階から本格的な再構築に着手し、道路を掘らずに既設下水道管をリニューアルすることができる更生工法を活用することで、整備のペースアップを図ってきたことから、類似団体平均を大きく上回る水準となっています。
</t>
    <rPh sb="158" eb="159">
      <t>オコナ</t>
    </rPh>
    <rPh sb="190" eb="192">
      <t>コンゴ</t>
    </rPh>
    <phoneticPr fontId="4"/>
  </si>
  <si>
    <t>・経営成績、財政状態等を示す各指標は概ね良好な水準となっています。
・｢経常収支比率｣は、料金収入や一般会計からの繰入金等の収益で、維持管理費や企業債利息等の費用をどの程度賄えているかを表す指標ですが、100％を超えて推移しており、健全な状況です。
・｢流動比率｣は、企業債が負債に計上されていることから100％を下回っていますが、企業債の償還財源が料金収入等で確保されるため、支払能力に支障はありません。
・｢企業債残高対事業規模比率｣は、料金収入に対する企業債残高の割合であり、将来的な財政負担を見据えた財政運営により、可能な限り企業債残高の縮減を図ってきたことから、減少傾向にあります。
・｢経費回収率｣は、100％以上で推移しており、汚水処理に係る経費を全て下水道料金で賄えています。
・｢汚水処理原価｣は、有収水量（料金の対象となる水量）1m3あたりの汚水処理に要した費用です。近年は、補修費や動力費などの維持管理費が増加傾向であることから、汚水処理原価も上昇傾向にあります。
・｢施設利用率｣は施設・設備の処理能力に対する、一日平均の汚水処理水量の割合であり、下水道施設は汚水量の日変動や季節変動を踏まえ、汚水の最大流入量に対応できるよう作られているため、6割程度で推移しています。この率は、昼夜間の人口比率や地理的条件、分流・合流の違い等により影響を受けます。</t>
    <rPh sb="141" eb="143">
      <t>ケイジョウ</t>
    </rPh>
    <rPh sb="398" eb="400">
      <t>ホシュウ</t>
    </rPh>
    <rPh sb="400" eb="401">
      <t>ヒ</t>
    </rPh>
    <rPh sb="402" eb="404">
      <t>ドウリョク</t>
    </rPh>
    <rPh sb="404" eb="405">
      <t>ヒ</t>
    </rPh>
    <rPh sb="408" eb="410">
      <t>イジ</t>
    </rPh>
    <rPh sb="410" eb="413">
      <t>カンリヒ</t>
    </rPh>
    <rPh sb="414" eb="416">
      <t>ゾウカ</t>
    </rPh>
    <rPh sb="416" eb="418">
      <t>ケイコウ</t>
    </rPh>
    <rPh sb="435" eb="437">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</si>
</sst>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1.1299999999999999</c:v>
                </c:pt>
                <c:pt idx="1">
                  <c:v>0.83</c:v>
                </c:pt>
                <c:pt idx="2">
                  <c:v>1.02</c:v>
                </c:pt>
                <c:pt idx="3">
                  <c:v>1.02</c:v>
                </c:pt>
                <c:pt idx="4">
                  <c:v>0.9</c:v>
                </c:pt>
              </c:numCache>
            </c:numRef>
          </c:val>
          <c:extLst>
            <c:ext xmlns:c16="http://schemas.microsoft.com/office/drawing/2014/chart" uri="{C3380CC4-5D6E-409C-BE32-E72D297353CC}">
              <c16:uniqueId val="{00000000-F04C-4F22-85DE-B7CE9B47CE6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0.38</c:v>
                </c:pt>
                <c:pt idx="1">
                  <c:v>0.35</c:v>
                </c:pt>
                <c:pt idx="2">
                  <c:v>0.39</c:v>
                </c:pt>
                <c:pt idx="3">
                  <c:v>0.43</c:v>
                </c:pt>
                <c:pt idx="4">
                  <c:v>0.39</c:v>
                </c:pt>
              </c:numCache>
            </c:numRef>
          </c:val>
          <c:smooth val="0"/>
          <c:extLst>
            <c:ext xmlns:c16="http://schemas.microsoft.com/office/drawing/2014/chart" uri="{C3380CC4-5D6E-409C-BE32-E72D297353CC}">
              <c16:uniqueId val="{00000001-F04C-4F22-85DE-B7CE9B47CE6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58.91</c:v>
                </c:pt>
                <c:pt idx="1">
                  <c:v>58.5</c:v>
                </c:pt>
                <c:pt idx="2">
                  <c:v>58.42</c:v>
                </c:pt>
                <c:pt idx="3">
                  <c:v>57.77</c:v>
                </c:pt>
                <c:pt idx="4">
                  <c:v>55.73</c:v>
                </c:pt>
              </c:numCache>
            </c:numRef>
          </c:val>
          <c:extLst>
            <c:ext xmlns:c16="http://schemas.microsoft.com/office/drawing/2014/chart" uri="{C3380CC4-5D6E-409C-BE32-E72D297353CC}">
              <c16:uniqueId val="{00000000-C1CE-4123-A8BD-26C380A2BD3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59.58</c:v>
                </c:pt>
                <c:pt idx="1">
                  <c:v>58.79</c:v>
                </c:pt>
                <c:pt idx="2">
                  <c:v>59.16</c:v>
                </c:pt>
                <c:pt idx="3">
                  <c:v>59.44</c:v>
                </c:pt>
                <c:pt idx="4">
                  <c:v>57.38</c:v>
                </c:pt>
              </c:numCache>
            </c:numRef>
          </c:val>
          <c:smooth val="0"/>
          <c:extLst>
            <c:ext xmlns:c16="http://schemas.microsoft.com/office/drawing/2014/chart" uri="{C3380CC4-5D6E-409C-BE32-E72D297353CC}">
              <c16:uniqueId val="{00000001-C1CE-4123-A8BD-26C380A2BD3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99.96</c:v>
                </c:pt>
                <c:pt idx="1">
                  <c:v>99.97</c:v>
                </c:pt>
                <c:pt idx="2">
                  <c:v>99.97</c:v>
                </c:pt>
                <c:pt idx="3">
                  <c:v>99.98</c:v>
                </c:pt>
                <c:pt idx="4">
                  <c:v>99.98</c:v>
                </c:pt>
              </c:numCache>
            </c:numRef>
          </c:val>
          <c:extLst>
            <c:ext xmlns:c16="http://schemas.microsoft.com/office/drawing/2014/chart" uri="{C3380CC4-5D6E-409C-BE32-E72D297353CC}">
              <c16:uniqueId val="{00000000-B92A-46B7-93D5-B2473E1051E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98.71</c:v>
                </c:pt>
                <c:pt idx="1">
                  <c:v>98.76</c:v>
                </c:pt>
                <c:pt idx="2">
                  <c:v>98.86</c:v>
                </c:pt>
                <c:pt idx="3">
                  <c:v>98.9</c:v>
                </c:pt>
                <c:pt idx="4">
                  <c:v>98.98</c:v>
                </c:pt>
              </c:numCache>
            </c:numRef>
          </c:val>
          <c:smooth val="0"/>
          <c:extLst>
            <c:ext xmlns:c16="http://schemas.microsoft.com/office/drawing/2014/chart" uri="{C3380CC4-5D6E-409C-BE32-E72D297353CC}">
              <c16:uniqueId val="{00000001-B92A-46B7-93D5-B2473E1051E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111.95</c:v>
                </c:pt>
                <c:pt idx="1">
                  <c:v>111.9</c:v>
                </c:pt>
                <c:pt idx="2">
                  <c:v>112.24</c:v>
                </c:pt>
                <c:pt idx="3">
                  <c:v>112.08</c:v>
                </c:pt>
                <c:pt idx="4">
                  <c:v>111.78</c:v>
                </c:pt>
              </c:numCache>
            </c:numRef>
          </c:val>
          <c:extLst>
            <c:ext xmlns:c16="http://schemas.microsoft.com/office/drawing/2014/chart" uri="{C3380CC4-5D6E-409C-BE32-E72D297353CC}">
              <c16:uniqueId val="{00000000-9AB9-4A9D-8BB1-FCDF5DBA3E1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108.24</c:v>
                </c:pt>
                <c:pt idx="1">
                  <c:v>108.59</c:v>
                </c:pt>
                <c:pt idx="2">
                  <c:v>109.1</c:v>
                </c:pt>
                <c:pt idx="3">
                  <c:v>109.39</c:v>
                </c:pt>
                <c:pt idx="4">
                  <c:v>109.5</c:v>
                </c:pt>
              </c:numCache>
            </c:numRef>
          </c:val>
          <c:smooth val="0"/>
          <c:extLst>
            <c:ext xmlns:c16="http://schemas.microsoft.com/office/drawing/2014/chart" uri="{C3380CC4-5D6E-409C-BE32-E72D297353CC}">
              <c16:uniqueId val="{00000001-9AB9-4A9D-8BB1-FCDF5DBA3E1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44.98</c:v>
                </c:pt>
                <c:pt idx="1">
                  <c:v>45.91</c:v>
                </c:pt>
                <c:pt idx="2">
                  <c:v>47.12</c:v>
                </c:pt>
                <c:pt idx="3">
                  <c:v>48.34</c:v>
                </c:pt>
                <c:pt idx="4">
                  <c:v>49.41</c:v>
                </c:pt>
              </c:numCache>
            </c:numRef>
          </c:val>
          <c:extLst>
            <c:ext xmlns:c16="http://schemas.microsoft.com/office/drawing/2014/chart" uri="{C3380CC4-5D6E-409C-BE32-E72D297353CC}">
              <c16:uniqueId val="{00000000-A742-4545-9E99-D823E77923B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42</c:v>
                </c:pt>
                <c:pt idx="1">
                  <c:v>43.2</c:v>
                </c:pt>
                <c:pt idx="2">
                  <c:v>44.55</c:v>
                </c:pt>
                <c:pt idx="3">
                  <c:v>45.79</c:v>
                </c:pt>
                <c:pt idx="4">
                  <c:v>47.06</c:v>
                </c:pt>
              </c:numCache>
            </c:numRef>
          </c:val>
          <c:smooth val="0"/>
          <c:extLst>
            <c:ext xmlns:c16="http://schemas.microsoft.com/office/drawing/2014/chart" uri="{C3380CC4-5D6E-409C-BE32-E72D297353CC}">
              <c16:uniqueId val="{00000001-A742-4545-9E99-D823E77923B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11.32</c:v>
                </c:pt>
                <c:pt idx="1">
                  <c:v>11.8</c:v>
                </c:pt>
                <c:pt idx="2">
                  <c:v>12.31</c:v>
                </c:pt>
                <c:pt idx="3">
                  <c:v>12.99</c:v>
                </c:pt>
                <c:pt idx="4">
                  <c:v>14.71</c:v>
                </c:pt>
              </c:numCache>
            </c:numRef>
          </c:val>
          <c:extLst>
            <c:ext xmlns:c16="http://schemas.microsoft.com/office/drawing/2014/chart" uri="{C3380CC4-5D6E-409C-BE32-E72D297353CC}">
              <c16:uniqueId val="{00000000-4183-4B4E-88B7-48A8BBF7EC4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6.95</c:v>
                </c:pt>
                <c:pt idx="1">
                  <c:v>7.39</c:v>
                </c:pt>
                <c:pt idx="2">
                  <c:v>8.25</c:v>
                </c:pt>
                <c:pt idx="3">
                  <c:v>9</c:v>
                </c:pt>
                <c:pt idx="4">
                  <c:v>9.6300000000000008</c:v>
                </c:pt>
              </c:numCache>
            </c:numRef>
          </c:val>
          <c:smooth val="0"/>
          <c:extLst>
            <c:ext xmlns:c16="http://schemas.microsoft.com/office/drawing/2014/chart" uri="{C3380CC4-5D6E-409C-BE32-E72D297353CC}">
              <c16:uniqueId val="{00000001-4183-4B4E-88B7-48A8BBF7EC4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51-49A8-A5E6-96A0588997D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0.61</c:v>
                </c:pt>
                <c:pt idx="1">
                  <c:v>0.54</c:v>
                </c:pt>
                <c:pt idx="2">
                  <c:v>0.36</c:v>
                </c:pt>
                <c:pt idx="3">
                  <c:v>0.22</c:v>
                </c:pt>
                <c:pt idx="4">
                  <c:v>0.01</c:v>
                </c:pt>
              </c:numCache>
            </c:numRef>
          </c:val>
          <c:smooth val="0"/>
          <c:extLst>
            <c:ext xmlns:c16="http://schemas.microsoft.com/office/drawing/2014/chart" uri="{C3380CC4-5D6E-409C-BE32-E72D297353CC}">
              <c16:uniqueId val="{00000001-F951-49A8-A5E6-96A0588997D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64.02</c:v>
                </c:pt>
                <c:pt idx="1">
                  <c:v>57.47</c:v>
                </c:pt>
                <c:pt idx="2">
                  <c:v>59.49</c:v>
                </c:pt>
                <c:pt idx="3">
                  <c:v>66.209999999999994</c:v>
                </c:pt>
                <c:pt idx="4">
                  <c:v>76.739999999999995</c:v>
                </c:pt>
              </c:numCache>
            </c:numRef>
          </c:val>
          <c:extLst>
            <c:ext xmlns:c16="http://schemas.microsoft.com/office/drawing/2014/chart" uri="{C3380CC4-5D6E-409C-BE32-E72D297353CC}">
              <c16:uniqueId val="{00000000-F57F-44C0-9013-21092221A50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55.68</c:v>
                </c:pt>
                <c:pt idx="1">
                  <c:v>56.18</c:v>
                </c:pt>
                <c:pt idx="2">
                  <c:v>59.45</c:v>
                </c:pt>
                <c:pt idx="3">
                  <c:v>64.94</c:v>
                </c:pt>
                <c:pt idx="4">
                  <c:v>70.08</c:v>
                </c:pt>
              </c:numCache>
            </c:numRef>
          </c:val>
          <c:smooth val="0"/>
          <c:extLst>
            <c:ext xmlns:c16="http://schemas.microsoft.com/office/drawing/2014/chart" uri="{C3380CC4-5D6E-409C-BE32-E72D297353CC}">
              <c16:uniqueId val="{00000001-F57F-44C0-9013-21092221A50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321.77</c:v>
                </c:pt>
                <c:pt idx="1">
                  <c:v>291.26</c:v>
                </c:pt>
                <c:pt idx="2">
                  <c:v>268.72000000000003</c:v>
                </c:pt>
                <c:pt idx="3">
                  <c:v>245.31</c:v>
                </c:pt>
                <c:pt idx="4">
                  <c:v>224.5</c:v>
                </c:pt>
              </c:numCache>
            </c:numRef>
          </c:val>
          <c:extLst>
            <c:ext xmlns:c16="http://schemas.microsoft.com/office/drawing/2014/chart" uri="{C3380CC4-5D6E-409C-BE32-E72D297353CC}">
              <c16:uniqueId val="{00000000-2BC7-446D-97AC-1F4CB993CC6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627.59</c:v>
                </c:pt>
                <c:pt idx="1">
                  <c:v>594.09</c:v>
                </c:pt>
                <c:pt idx="2">
                  <c:v>576.02</c:v>
                </c:pt>
                <c:pt idx="3">
                  <c:v>549.48</c:v>
                </c:pt>
                <c:pt idx="4">
                  <c:v>537.13</c:v>
                </c:pt>
              </c:numCache>
            </c:numRef>
          </c:val>
          <c:smooth val="0"/>
          <c:extLst>
            <c:ext xmlns:c16="http://schemas.microsoft.com/office/drawing/2014/chart" uri="{C3380CC4-5D6E-409C-BE32-E72D297353CC}">
              <c16:uniqueId val="{00000001-2BC7-446D-97AC-1F4CB993CC6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120.94</c:v>
                </c:pt>
                <c:pt idx="1">
                  <c:v>119.43</c:v>
                </c:pt>
                <c:pt idx="2">
                  <c:v>120.35</c:v>
                </c:pt>
                <c:pt idx="3">
                  <c:v>117.61</c:v>
                </c:pt>
                <c:pt idx="4">
                  <c:v>115.57</c:v>
                </c:pt>
              </c:numCache>
            </c:numRef>
          </c:val>
          <c:extLst>
            <c:ext xmlns:c16="http://schemas.microsoft.com/office/drawing/2014/chart" uri="{C3380CC4-5D6E-409C-BE32-E72D297353CC}">
              <c16:uniqueId val="{00000000-2F4C-4360-A0B7-86A8F6E2DA5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113.93</c:v>
                </c:pt>
                <c:pt idx="1">
                  <c:v>114.03</c:v>
                </c:pt>
                <c:pt idx="2">
                  <c:v>113.34</c:v>
                </c:pt>
                <c:pt idx="3">
                  <c:v>113.83</c:v>
                </c:pt>
                <c:pt idx="4">
                  <c:v>112.43</c:v>
                </c:pt>
              </c:numCache>
            </c:numRef>
          </c:val>
          <c:smooth val="0"/>
          <c:extLst>
            <c:ext xmlns:c16="http://schemas.microsoft.com/office/drawing/2014/chart" uri="{C3380CC4-5D6E-409C-BE32-E72D297353CC}">
              <c16:uniqueId val="{00000001-2F4C-4360-A0B7-86A8F6E2DA5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108.64</c:v>
                </c:pt>
                <c:pt idx="1">
                  <c:v>110.25</c:v>
                </c:pt>
                <c:pt idx="2">
                  <c:v>108.96</c:v>
                </c:pt>
                <c:pt idx="3">
                  <c:v>111.17</c:v>
                </c:pt>
                <c:pt idx="4">
                  <c:v>113.69</c:v>
                </c:pt>
              </c:numCache>
            </c:numRef>
          </c:val>
          <c:extLst>
            <c:ext xmlns:c16="http://schemas.microsoft.com/office/drawing/2014/chart" uri="{C3380CC4-5D6E-409C-BE32-E72D297353CC}">
              <c16:uniqueId val="{00000000-9318-43EB-9771-2BB459AB612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116.77</c:v>
                </c:pt>
                <c:pt idx="1">
                  <c:v>116.93</c:v>
                </c:pt>
                <c:pt idx="2">
                  <c:v>117.4</c:v>
                </c:pt>
                <c:pt idx="3">
                  <c:v>116.87</c:v>
                </c:pt>
                <c:pt idx="4">
                  <c:v>118.55</c:v>
                </c:pt>
              </c:numCache>
            </c:numRef>
          </c:val>
          <c:smooth val="0"/>
          <c:extLst>
            <c:ext xmlns:c16="http://schemas.microsoft.com/office/drawing/2014/chart" uri="{C3380CC4-5D6E-409C-BE32-E72D297353CC}">
              <c16:uniqueId val="{00000001-9318-43EB-9771-2BB459AB612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L13" zoomScale="85" zoomScaleNormal="85"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東京都</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政令市等</v>
      </c>
      <c r="X8" s="48"/>
      <c r="Y8" s="48"/>
      <c r="Z8" s="48"/>
      <c r="AA8" s="48"/>
      <c r="AB8" s="48"/>
      <c r="AC8" s="48"/>
      <c r="AD8" s="49" t="str">
        <f>データ!$M$6</f>
        <v>自治体職員</v>
      </c>
      <c r="AE8" s="49"/>
      <c r="AF8" s="49"/>
      <c r="AG8" s="49"/>
      <c r="AH8" s="49"/>
      <c r="AI8" s="49"/>
      <c r="AJ8" s="49"/>
      <c r="AK8" s="3"/>
      <c r="AL8" s="50">
        <f>データ!S6</f>
        <v>13740732</v>
      </c>
      <c r="AM8" s="50"/>
      <c r="AN8" s="50"/>
      <c r="AO8" s="50"/>
      <c r="AP8" s="50"/>
      <c r="AQ8" s="50"/>
      <c r="AR8" s="50"/>
      <c r="AS8" s="50"/>
      <c r="AT8" s="45">
        <f>データ!T6</f>
        <v>2193.96</v>
      </c>
      <c r="AU8" s="45"/>
      <c r="AV8" s="45"/>
      <c r="AW8" s="45"/>
      <c r="AX8" s="45"/>
      <c r="AY8" s="45"/>
      <c r="AZ8" s="45"/>
      <c r="BA8" s="45"/>
      <c r="BB8" s="45">
        <f>データ!U6</f>
        <v>6262.98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f>データ!O6</f>
        <v>72.31</v>
      </c>
      <c r="J10" s="45"/>
      <c r="K10" s="45"/>
      <c r="L10" s="45"/>
      <c r="M10" s="45"/>
      <c r="N10" s="45"/>
      <c r="O10" s="45"/>
      <c r="P10" s="45">
        <f>データ!P6</f>
        <v>99.9</v>
      </c>
      <c r="Q10" s="45"/>
      <c r="R10" s="45"/>
      <c r="S10" s="45"/>
      <c r="T10" s="45"/>
      <c r="U10" s="45"/>
      <c r="V10" s="45"/>
      <c r="W10" s="45">
        <f>データ!Q6</f>
        <v>96.85</v>
      </c>
      <c r="X10" s="45"/>
      <c r="Y10" s="45"/>
      <c r="Z10" s="45"/>
      <c r="AA10" s="45"/>
      <c r="AB10" s="45"/>
      <c r="AC10" s="45"/>
      <c r="AD10" s="50">
        <f>データ!R6</f>
        <v>2030</v>
      </c>
      <c r="AE10" s="50"/>
      <c r="AF10" s="50"/>
      <c r="AG10" s="50"/>
      <c r="AH10" s="50"/>
      <c r="AI10" s="50"/>
      <c r="AJ10" s="50"/>
      <c r="AK10" s="2"/>
      <c r="AL10" s="50">
        <f>データ!V6</f>
        <v>9505133</v>
      </c>
      <c r="AM10" s="50"/>
      <c r="AN10" s="50"/>
      <c r="AO10" s="50"/>
      <c r="AP10" s="50"/>
      <c r="AQ10" s="50"/>
      <c r="AR10" s="50"/>
      <c r="AS10" s="50"/>
      <c r="AT10" s="45">
        <f>データ!W6</f>
        <v>562.27</v>
      </c>
      <c r="AU10" s="45"/>
      <c r="AV10" s="45"/>
      <c r="AW10" s="45"/>
      <c r="AX10" s="45"/>
      <c r="AY10" s="45"/>
      <c r="AZ10" s="45"/>
      <c r="BA10" s="45"/>
      <c r="BB10" s="45">
        <f>データ!X6</f>
        <v>16904.93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110</v>
      </c>
      <c r="BM16" s="84"/>
      <c r="BN16" s="84"/>
      <c r="BO16" s="84"/>
      <c r="BP16" s="84"/>
      <c r="BQ16" s="84"/>
      <c r="BR16" s="84"/>
      <c r="BS16" s="84"/>
      <c r="BT16" s="84"/>
      <c r="BU16" s="84"/>
      <c r="BV16" s="84"/>
      <c r="BW16" s="84"/>
      <c r="BX16" s="84"/>
      <c r="BY16" s="84"/>
      <c r="BZ16" s="8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108</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TGEA+R5EPQnBKv5SBirgNr2Dkzfy2yOjqYnCGpi2sLcAQc4iH1qzjPycYD7ZLfPv2lzz1rFglc5d9LZ49hBQew==" saltValue="+zftZTVbcdM/9OwQyRrO4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2">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2018</v>
      </c>
      <c r="C6" s="33">
        <f t="shared" ref="C6:X6" si="3">C7</f>
        <v>130001</v>
      </c>
      <c r="D6" s="33">
        <f t="shared" si="3"/>
        <v>46</v>
      </c>
      <c r="E6" s="33">
        <f t="shared" si="3"/>
        <v>17</v>
      </c>
      <c r="F6" s="33">
        <f t="shared" si="3"/>
        <v>1</v>
      </c>
      <c r="G6" s="33">
        <f t="shared" si="3"/>
        <v>0</v>
      </c>
      <c r="H6" s="33" t="str">
        <f t="shared" si="3"/>
        <v>東京都</v>
      </c>
      <c r="I6" s="33" t="str">
        <f t="shared" si="3"/>
        <v>法適用</v>
      </c>
      <c r="J6" s="33" t="str">
        <f t="shared" si="3"/>
        <v>下水道事業</v>
      </c>
      <c r="K6" s="33" t="str">
        <f t="shared" si="3"/>
        <v>公共下水道</v>
      </c>
      <c r="L6" s="33" t="str">
        <f t="shared" si="3"/>
        <v>政令市等</v>
      </c>
      <c r="M6" s="33" t="str">
        <f t="shared" si="3"/>
        <v>自治体職員</v>
      </c>
      <c r="N6" s="34" t="str">
        <f t="shared" si="3"/>
        <v>-</v>
      </c>
      <c r="O6" s="34">
        <f t="shared" si="3"/>
        <v>72.31</v>
      </c>
      <c r="P6" s="34">
        <f t="shared" si="3"/>
        <v>99.9</v>
      </c>
      <c r="Q6" s="34">
        <f t="shared" si="3"/>
        <v>96.85</v>
      </c>
      <c r="R6" s="34">
        <f t="shared" si="3"/>
        <v>2030</v>
      </c>
      <c r="S6" s="34">
        <f t="shared" si="3"/>
        <v>13740732</v>
      </c>
      <c r="T6" s="34">
        <f t="shared" si="3"/>
        <v>2193.96</v>
      </c>
      <c r="U6" s="34">
        <f t="shared" si="3"/>
        <v>6262.98</v>
      </c>
      <c r="V6" s="34">
        <f t="shared" si="3"/>
        <v>9505133</v>
      </c>
      <c r="W6" s="34">
        <f t="shared" si="3"/>
        <v>562.27</v>
      </c>
      <c r="X6" s="34">
        <f t="shared" si="3"/>
        <v>16904.93</v>
      </c>
      <c r="Y6" s="35">
        <f>IF(Y7="",NA(),Y7)</f>
        <v>111.95</v>
      </c>
      <c r="Z6" s="35">
        <f t="shared" ref="Z6:AH6" si="4">IF(Z7="",NA(),Z7)</f>
        <v>111.9</v>
      </c>
      <c r="AA6" s="35">
        <f t="shared" si="4"/>
        <v>112.24</v>
      </c>
      <c r="AB6" s="35">
        <f t="shared" si="4"/>
        <v>112.08</v>
      </c>
      <c r="AC6" s="35">
        <f t="shared" si="4"/>
        <v>111.78</v>
      </c>
      <c r="AD6" s="35">
        <f t="shared" si="4"/>
        <v>108.24</v>
      </c>
      <c r="AE6" s="35">
        <f t="shared" si="4"/>
        <v>108.59</v>
      </c>
      <c r="AF6" s="35">
        <f t="shared" si="4"/>
        <v>109.1</v>
      </c>
      <c r="AG6" s="35">
        <f t="shared" si="4"/>
        <v>109.39</v>
      </c>
      <c r="AH6" s="35">
        <f t="shared" si="4"/>
        <v>109.5</v>
      </c>
      <c r="AI6" s="34" t="str">
        <f>IF(AI7="","",IF(AI7="-","【-】","【"&amp;SUBSTITUTE(TEXT(AI7,"#,##0.00"),"-","△")&amp;"】"))</f>
        <v>【108.69】</v>
      </c>
      <c r="AJ6" s="34">
        <f>IF(AJ7="",NA(),AJ7)</f>
        <v>0</v>
      </c>
      <c r="AK6" s="34">
        <f t="shared" ref="AK6:AS6" si="5">IF(AK7="",NA(),AK7)</f>
        <v>0</v>
      </c>
      <c r="AL6" s="34">
        <f t="shared" si="5"/>
        <v>0</v>
      </c>
      <c r="AM6" s="34">
        <f t="shared" si="5"/>
        <v>0</v>
      </c>
      <c r="AN6" s="34">
        <f t="shared" si="5"/>
        <v>0</v>
      </c>
      <c r="AO6" s="35">
        <f t="shared" si="5"/>
        <v>0.61</v>
      </c>
      <c r="AP6" s="35">
        <f t="shared" si="5"/>
        <v>0.54</v>
      </c>
      <c r="AQ6" s="35">
        <f t="shared" si="5"/>
        <v>0.36</v>
      </c>
      <c r="AR6" s="35">
        <f t="shared" si="5"/>
        <v>0.22</v>
      </c>
      <c r="AS6" s="35">
        <f t="shared" si="5"/>
        <v>0.01</v>
      </c>
      <c r="AT6" s="34" t="str">
        <f>IF(AT7="","",IF(AT7="-","【-】","【"&amp;SUBSTITUTE(TEXT(AT7,"#,##0.00"),"-","△")&amp;"】"))</f>
        <v>【3.28】</v>
      </c>
      <c r="AU6" s="35">
        <f>IF(AU7="",NA(),AU7)</f>
        <v>64.02</v>
      </c>
      <c r="AV6" s="35">
        <f t="shared" ref="AV6:BD6" si="6">IF(AV7="",NA(),AV7)</f>
        <v>57.47</v>
      </c>
      <c r="AW6" s="35">
        <f t="shared" si="6"/>
        <v>59.49</v>
      </c>
      <c r="AX6" s="35">
        <f t="shared" si="6"/>
        <v>66.209999999999994</v>
      </c>
      <c r="AY6" s="35">
        <f t="shared" si="6"/>
        <v>76.739999999999995</v>
      </c>
      <c r="AZ6" s="35">
        <f t="shared" si="6"/>
        <v>55.68</v>
      </c>
      <c r="BA6" s="35">
        <f t="shared" si="6"/>
        <v>56.18</v>
      </c>
      <c r="BB6" s="35">
        <f t="shared" si="6"/>
        <v>59.45</v>
      </c>
      <c r="BC6" s="35">
        <f t="shared" si="6"/>
        <v>64.94</v>
      </c>
      <c r="BD6" s="35">
        <f t="shared" si="6"/>
        <v>70.08</v>
      </c>
      <c r="BE6" s="34" t="str">
        <f>IF(BE7="","",IF(BE7="-","【-】","【"&amp;SUBSTITUTE(TEXT(BE7,"#,##0.00"),"-","△")&amp;"】"))</f>
        <v>【69.49】</v>
      </c>
      <c r="BF6" s="35">
        <f>IF(BF7="",NA(),BF7)</f>
        <v>321.77</v>
      </c>
      <c r="BG6" s="35">
        <f t="shared" ref="BG6:BO6" si="7">IF(BG7="",NA(),BG7)</f>
        <v>291.26</v>
      </c>
      <c r="BH6" s="35">
        <f t="shared" si="7"/>
        <v>268.72000000000003</v>
      </c>
      <c r="BI6" s="35">
        <f t="shared" si="7"/>
        <v>245.31</v>
      </c>
      <c r="BJ6" s="35">
        <f t="shared" si="7"/>
        <v>224.5</v>
      </c>
      <c r="BK6" s="35">
        <f t="shared" si="7"/>
        <v>627.59</v>
      </c>
      <c r="BL6" s="35">
        <f t="shared" si="7"/>
        <v>594.09</v>
      </c>
      <c r="BM6" s="35">
        <f t="shared" si="7"/>
        <v>576.02</v>
      </c>
      <c r="BN6" s="35">
        <f t="shared" si="7"/>
        <v>549.48</v>
      </c>
      <c r="BO6" s="35">
        <f t="shared" si="7"/>
        <v>537.13</v>
      </c>
      <c r="BP6" s="34" t="str">
        <f>IF(BP7="","",IF(BP7="-","【-】","【"&amp;SUBSTITUTE(TEXT(BP7,"#,##0.00"),"-","△")&amp;"】"))</f>
        <v>【682.78】</v>
      </c>
      <c r="BQ6" s="35">
        <f>IF(BQ7="",NA(),BQ7)</f>
        <v>120.94</v>
      </c>
      <c r="BR6" s="35">
        <f t="shared" ref="BR6:BZ6" si="8">IF(BR7="",NA(),BR7)</f>
        <v>119.43</v>
      </c>
      <c r="BS6" s="35">
        <f t="shared" si="8"/>
        <v>120.35</v>
      </c>
      <c r="BT6" s="35">
        <f t="shared" si="8"/>
        <v>117.61</v>
      </c>
      <c r="BU6" s="35">
        <f t="shared" si="8"/>
        <v>115.57</v>
      </c>
      <c r="BV6" s="35">
        <f t="shared" si="8"/>
        <v>113.93</v>
      </c>
      <c r="BW6" s="35">
        <f t="shared" si="8"/>
        <v>114.03</v>
      </c>
      <c r="BX6" s="35">
        <f t="shared" si="8"/>
        <v>113.34</v>
      </c>
      <c r="BY6" s="35">
        <f t="shared" si="8"/>
        <v>113.83</v>
      </c>
      <c r="BZ6" s="35">
        <f t="shared" si="8"/>
        <v>112.43</v>
      </c>
      <c r="CA6" s="34" t="str">
        <f>IF(CA7="","",IF(CA7="-","【-】","【"&amp;SUBSTITUTE(TEXT(CA7,"#,##0.00"),"-","△")&amp;"】"))</f>
        <v>【100.91】</v>
      </c>
      <c r="CB6" s="35">
        <f>IF(CB7="",NA(),CB7)</f>
        <v>108.64</v>
      </c>
      <c r="CC6" s="35">
        <f t="shared" ref="CC6:CK6" si="9">IF(CC7="",NA(),CC7)</f>
        <v>110.25</v>
      </c>
      <c r="CD6" s="35">
        <f t="shared" si="9"/>
        <v>108.96</v>
      </c>
      <c r="CE6" s="35">
        <f t="shared" si="9"/>
        <v>111.17</v>
      </c>
      <c r="CF6" s="35">
        <f t="shared" si="9"/>
        <v>113.69</v>
      </c>
      <c r="CG6" s="35">
        <f t="shared" si="9"/>
        <v>116.77</v>
      </c>
      <c r="CH6" s="35">
        <f t="shared" si="9"/>
        <v>116.93</v>
      </c>
      <c r="CI6" s="35">
        <f t="shared" si="9"/>
        <v>117.4</v>
      </c>
      <c r="CJ6" s="35">
        <f t="shared" si="9"/>
        <v>116.87</v>
      </c>
      <c r="CK6" s="35">
        <f t="shared" si="9"/>
        <v>118.55</v>
      </c>
      <c r="CL6" s="34" t="str">
        <f>IF(CL7="","",IF(CL7="-","【-】","【"&amp;SUBSTITUTE(TEXT(CL7,"#,##0.00"),"-","△")&amp;"】"))</f>
        <v>【136.86】</v>
      </c>
      <c r="CM6" s="35">
        <f>IF(CM7="",NA(),CM7)</f>
        <v>58.91</v>
      </c>
      <c r="CN6" s="35">
        <f t="shared" ref="CN6:CV6" si="10">IF(CN7="",NA(),CN7)</f>
        <v>58.5</v>
      </c>
      <c r="CO6" s="35">
        <f t="shared" si="10"/>
        <v>58.42</v>
      </c>
      <c r="CP6" s="35">
        <f t="shared" si="10"/>
        <v>57.77</v>
      </c>
      <c r="CQ6" s="35">
        <f t="shared" si="10"/>
        <v>55.73</v>
      </c>
      <c r="CR6" s="35">
        <f t="shared" si="10"/>
        <v>59.58</v>
      </c>
      <c r="CS6" s="35">
        <f t="shared" si="10"/>
        <v>58.79</v>
      </c>
      <c r="CT6" s="35">
        <f t="shared" si="10"/>
        <v>59.16</v>
      </c>
      <c r="CU6" s="35">
        <f t="shared" si="10"/>
        <v>59.44</v>
      </c>
      <c r="CV6" s="35">
        <f t="shared" si="10"/>
        <v>57.38</v>
      </c>
      <c r="CW6" s="34" t="str">
        <f>IF(CW7="","",IF(CW7="-","【-】","【"&amp;SUBSTITUTE(TEXT(CW7,"#,##0.00"),"-","△")&amp;"】"))</f>
        <v>【58.98】</v>
      </c>
      <c r="CX6" s="35">
        <f>IF(CX7="",NA(),CX7)</f>
        <v>99.96</v>
      </c>
      <c r="CY6" s="35">
        <f t="shared" ref="CY6:DG6" si="11">IF(CY7="",NA(),CY7)</f>
        <v>99.97</v>
      </c>
      <c r="CZ6" s="35">
        <f t="shared" si="11"/>
        <v>99.97</v>
      </c>
      <c r="DA6" s="35">
        <f t="shared" si="11"/>
        <v>99.98</v>
      </c>
      <c r="DB6" s="35">
        <f t="shared" si="11"/>
        <v>99.98</v>
      </c>
      <c r="DC6" s="35">
        <f t="shared" si="11"/>
        <v>98.71</v>
      </c>
      <c r="DD6" s="35">
        <f t="shared" si="11"/>
        <v>98.76</v>
      </c>
      <c r="DE6" s="35">
        <f t="shared" si="11"/>
        <v>98.86</v>
      </c>
      <c r="DF6" s="35">
        <f t="shared" si="11"/>
        <v>98.9</v>
      </c>
      <c r="DG6" s="35">
        <f t="shared" si="11"/>
        <v>98.98</v>
      </c>
      <c r="DH6" s="34" t="str">
        <f>IF(DH7="","",IF(DH7="-","【-】","【"&amp;SUBSTITUTE(TEXT(DH7,"#,##0.00"),"-","△")&amp;"】"))</f>
        <v>【95.20】</v>
      </c>
      <c r="DI6" s="35">
        <f>IF(DI7="",NA(),DI7)</f>
        <v>44.98</v>
      </c>
      <c r="DJ6" s="35">
        <f t="shared" ref="DJ6:DR6" si="12">IF(DJ7="",NA(),DJ7)</f>
        <v>45.91</v>
      </c>
      <c r="DK6" s="35">
        <f t="shared" si="12"/>
        <v>47.12</v>
      </c>
      <c r="DL6" s="35">
        <f t="shared" si="12"/>
        <v>48.34</v>
      </c>
      <c r="DM6" s="35">
        <f t="shared" si="12"/>
        <v>49.41</v>
      </c>
      <c r="DN6" s="35">
        <f t="shared" si="12"/>
        <v>42</v>
      </c>
      <c r="DO6" s="35">
        <f t="shared" si="12"/>
        <v>43.2</v>
      </c>
      <c r="DP6" s="35">
        <f t="shared" si="12"/>
        <v>44.55</v>
      </c>
      <c r="DQ6" s="35">
        <f t="shared" si="12"/>
        <v>45.79</v>
      </c>
      <c r="DR6" s="35">
        <f t="shared" si="12"/>
        <v>47.06</v>
      </c>
      <c r="DS6" s="34" t="str">
        <f>IF(DS7="","",IF(DS7="-","【-】","【"&amp;SUBSTITUTE(TEXT(DS7,"#,##0.00"),"-","△")&amp;"】"))</f>
        <v>【38.60】</v>
      </c>
      <c r="DT6" s="35">
        <f>IF(DT7="",NA(),DT7)</f>
        <v>11.32</v>
      </c>
      <c r="DU6" s="35">
        <f t="shared" ref="DU6:EC6" si="13">IF(DU7="",NA(),DU7)</f>
        <v>11.8</v>
      </c>
      <c r="DV6" s="35">
        <f t="shared" si="13"/>
        <v>12.31</v>
      </c>
      <c r="DW6" s="35">
        <f t="shared" si="13"/>
        <v>12.99</v>
      </c>
      <c r="DX6" s="35">
        <f t="shared" si="13"/>
        <v>14.71</v>
      </c>
      <c r="DY6" s="35">
        <f t="shared" si="13"/>
        <v>6.95</v>
      </c>
      <c r="DZ6" s="35">
        <f t="shared" si="13"/>
        <v>7.39</v>
      </c>
      <c r="EA6" s="35">
        <f t="shared" si="13"/>
        <v>8.25</v>
      </c>
      <c r="EB6" s="35">
        <f t="shared" si="13"/>
        <v>9</v>
      </c>
      <c r="EC6" s="35">
        <f t="shared" si="13"/>
        <v>9.6300000000000008</v>
      </c>
      <c r="ED6" s="34" t="str">
        <f>IF(ED7="","",IF(ED7="-","【-】","【"&amp;SUBSTITUTE(TEXT(ED7,"#,##0.00"),"-","△")&amp;"】"))</f>
        <v>【5.64】</v>
      </c>
      <c r="EE6" s="35">
        <f>IF(EE7="",NA(),EE7)</f>
        <v>1.1299999999999999</v>
      </c>
      <c r="EF6" s="35">
        <f t="shared" ref="EF6:EN6" si="14">IF(EF7="",NA(),EF7)</f>
        <v>0.83</v>
      </c>
      <c r="EG6" s="35">
        <f t="shared" si="14"/>
        <v>1.02</v>
      </c>
      <c r="EH6" s="35">
        <f t="shared" si="14"/>
        <v>1.02</v>
      </c>
      <c r="EI6" s="35">
        <f t="shared" si="14"/>
        <v>0.9</v>
      </c>
      <c r="EJ6" s="35">
        <f t="shared" si="14"/>
        <v>0.38</v>
      </c>
      <c r="EK6" s="35">
        <f t="shared" si="14"/>
        <v>0.35</v>
      </c>
      <c r="EL6" s="35">
        <f t="shared" si="14"/>
        <v>0.39</v>
      </c>
      <c r="EM6" s="35">
        <f t="shared" si="14"/>
        <v>0.43</v>
      </c>
      <c r="EN6" s="35">
        <f t="shared" si="14"/>
        <v>0.39</v>
      </c>
      <c r="EO6" s="34" t="str">
        <f>IF(EO7="","",IF(EO7="-","【-】","【"&amp;SUBSTITUTE(TEXT(EO7,"#,##0.00"),"-","△")&amp;"】"))</f>
        <v>【0.23】</v>
      </c>
    </row>
    <row r="7" spans="1:148" s="36" customFormat="1" x14ac:dyDescent="0.2">
      <c r="A7" s="28"/>
      <c r="B7" s="37">
        <v>2018</v>
      </c>
      <c r="C7" s="37">
        <v>130001</v>
      </c>
      <c r="D7" s="37">
        <v>46</v>
      </c>
      <c r="E7" s="37">
        <v>17</v>
      </c>
      <c r="F7" s="37">
        <v>1</v>
      </c>
      <c r="G7" s="37">
        <v>0</v>
      </c>
      <c r="H7" s="37" t="s">
        <v>96</v>
      </c>
      <c r="I7" s="37" t="s">
        <v>97</v>
      </c>
      <c r="J7" s="37" t="s">
        <v>98</v>
      </c>
      <c r="K7" s="37" t="s">
        <v>99</v>
      </c>
      <c r="L7" s="37" t="s">
        <v>100</v>
      </c>
      <c r="M7" s="37" t="s">
        <v>101</v>
      </c>
      <c r="N7" s="38" t="s">
        <v>102</v>
      </c>
      <c r="O7" s="38">
        <v>72.31</v>
      </c>
      <c r="P7" s="38">
        <v>99.9</v>
      </c>
      <c r="Q7" s="38">
        <v>96.85</v>
      </c>
      <c r="R7" s="38">
        <v>2030</v>
      </c>
      <c r="S7" s="38">
        <v>13740732</v>
      </c>
      <c r="T7" s="38">
        <v>2193.96</v>
      </c>
      <c r="U7" s="38">
        <v>6262.98</v>
      </c>
      <c r="V7" s="38">
        <v>9505133</v>
      </c>
      <c r="W7" s="38">
        <v>562.27</v>
      </c>
      <c r="X7" s="38">
        <v>16904.93</v>
      </c>
      <c r="Y7" s="38">
        <v>111.95</v>
      </c>
      <c r="Z7" s="38">
        <v>111.9</v>
      </c>
      <c r="AA7" s="38">
        <v>112.24</v>
      </c>
      <c r="AB7" s="38">
        <v>112.08</v>
      </c>
      <c r="AC7" s="38">
        <v>111.78</v>
      </c>
      <c r="AD7" s="38">
        <v>108.24</v>
      </c>
      <c r="AE7" s="38">
        <v>108.59</v>
      </c>
      <c r="AF7" s="38">
        <v>109.1</v>
      </c>
      <c r="AG7" s="38">
        <v>109.39</v>
      </c>
      <c r="AH7" s="38">
        <v>109.5</v>
      </c>
      <c r="AI7" s="38">
        <v>108.69</v>
      </c>
      <c r="AJ7" s="38">
        <v>0</v>
      </c>
      <c r="AK7" s="38">
        <v>0</v>
      </c>
      <c r="AL7" s="38">
        <v>0</v>
      </c>
      <c r="AM7" s="38">
        <v>0</v>
      </c>
      <c r="AN7" s="38">
        <v>0</v>
      </c>
      <c r="AO7" s="38">
        <v>0.61</v>
      </c>
      <c r="AP7" s="38">
        <v>0.54</v>
      </c>
      <c r="AQ7" s="38">
        <v>0.36</v>
      </c>
      <c r="AR7" s="38">
        <v>0.22</v>
      </c>
      <c r="AS7" s="38">
        <v>0.01</v>
      </c>
      <c r="AT7" s="38">
        <v>3.28</v>
      </c>
      <c r="AU7" s="38">
        <v>64.02</v>
      </c>
      <c r="AV7" s="38">
        <v>57.47</v>
      </c>
      <c r="AW7" s="38">
        <v>59.49</v>
      </c>
      <c r="AX7" s="38">
        <v>66.209999999999994</v>
      </c>
      <c r="AY7" s="38">
        <v>76.739999999999995</v>
      </c>
      <c r="AZ7" s="38">
        <v>55.68</v>
      </c>
      <c r="BA7" s="38">
        <v>56.18</v>
      </c>
      <c r="BB7" s="38">
        <v>59.45</v>
      </c>
      <c r="BC7" s="38">
        <v>64.94</v>
      </c>
      <c r="BD7" s="38">
        <v>70.08</v>
      </c>
      <c r="BE7" s="38">
        <v>69.489999999999995</v>
      </c>
      <c r="BF7" s="38">
        <v>321.77</v>
      </c>
      <c r="BG7" s="38">
        <v>291.26</v>
      </c>
      <c r="BH7" s="38">
        <v>268.72000000000003</v>
      </c>
      <c r="BI7" s="38">
        <v>245.31</v>
      </c>
      <c r="BJ7" s="38">
        <v>224.5</v>
      </c>
      <c r="BK7" s="38">
        <v>627.59</v>
      </c>
      <c r="BL7" s="38">
        <v>594.09</v>
      </c>
      <c r="BM7" s="38">
        <v>576.02</v>
      </c>
      <c r="BN7" s="38">
        <v>549.48</v>
      </c>
      <c r="BO7" s="38">
        <v>537.13</v>
      </c>
      <c r="BP7" s="38">
        <v>682.78</v>
      </c>
      <c r="BQ7" s="38">
        <v>120.94</v>
      </c>
      <c r="BR7" s="38">
        <v>119.43</v>
      </c>
      <c r="BS7" s="38">
        <v>120.35</v>
      </c>
      <c r="BT7" s="38">
        <v>117.61</v>
      </c>
      <c r="BU7" s="38">
        <v>115.57</v>
      </c>
      <c r="BV7" s="38">
        <v>113.93</v>
      </c>
      <c r="BW7" s="38">
        <v>114.03</v>
      </c>
      <c r="BX7" s="38">
        <v>113.34</v>
      </c>
      <c r="BY7" s="38">
        <v>113.83</v>
      </c>
      <c r="BZ7" s="38">
        <v>112.43</v>
      </c>
      <c r="CA7" s="38">
        <v>100.91</v>
      </c>
      <c r="CB7" s="38">
        <v>108.64</v>
      </c>
      <c r="CC7" s="38">
        <v>110.25</v>
      </c>
      <c r="CD7" s="38">
        <v>108.96</v>
      </c>
      <c r="CE7" s="38">
        <v>111.17</v>
      </c>
      <c r="CF7" s="38">
        <v>113.69</v>
      </c>
      <c r="CG7" s="38">
        <v>116.77</v>
      </c>
      <c r="CH7" s="38">
        <v>116.93</v>
      </c>
      <c r="CI7" s="38">
        <v>117.4</v>
      </c>
      <c r="CJ7" s="38">
        <v>116.87</v>
      </c>
      <c r="CK7" s="38">
        <v>118.55</v>
      </c>
      <c r="CL7" s="38">
        <v>136.86000000000001</v>
      </c>
      <c r="CM7" s="38">
        <v>58.91</v>
      </c>
      <c r="CN7" s="38">
        <v>58.5</v>
      </c>
      <c r="CO7" s="38">
        <v>58.42</v>
      </c>
      <c r="CP7" s="38">
        <v>57.77</v>
      </c>
      <c r="CQ7" s="38">
        <v>55.73</v>
      </c>
      <c r="CR7" s="38">
        <v>59.58</v>
      </c>
      <c r="CS7" s="38">
        <v>58.79</v>
      </c>
      <c r="CT7" s="38">
        <v>59.16</v>
      </c>
      <c r="CU7" s="38">
        <v>59.44</v>
      </c>
      <c r="CV7" s="38">
        <v>57.38</v>
      </c>
      <c r="CW7" s="38">
        <v>58.98</v>
      </c>
      <c r="CX7" s="38">
        <v>99.96</v>
      </c>
      <c r="CY7" s="38">
        <v>99.97</v>
      </c>
      <c r="CZ7" s="38">
        <v>99.97</v>
      </c>
      <c r="DA7" s="38">
        <v>99.98</v>
      </c>
      <c r="DB7" s="38">
        <v>99.98</v>
      </c>
      <c r="DC7" s="38">
        <v>98.71</v>
      </c>
      <c r="DD7" s="38">
        <v>98.76</v>
      </c>
      <c r="DE7" s="38">
        <v>98.86</v>
      </c>
      <c r="DF7" s="38">
        <v>98.9</v>
      </c>
      <c r="DG7" s="38">
        <v>98.98</v>
      </c>
      <c r="DH7" s="38">
        <v>95.2</v>
      </c>
      <c r="DI7" s="38">
        <v>44.98</v>
      </c>
      <c r="DJ7" s="38">
        <v>45.91</v>
      </c>
      <c r="DK7" s="38">
        <v>47.12</v>
      </c>
      <c r="DL7" s="38">
        <v>48.34</v>
      </c>
      <c r="DM7" s="38">
        <v>49.41</v>
      </c>
      <c r="DN7" s="38">
        <v>42</v>
      </c>
      <c r="DO7" s="38">
        <v>43.2</v>
      </c>
      <c r="DP7" s="38">
        <v>44.55</v>
      </c>
      <c r="DQ7" s="38">
        <v>45.79</v>
      </c>
      <c r="DR7" s="38">
        <v>47.06</v>
      </c>
      <c r="DS7" s="38">
        <v>38.6</v>
      </c>
      <c r="DT7" s="38">
        <v>11.32</v>
      </c>
      <c r="DU7" s="38">
        <v>11.8</v>
      </c>
      <c r="DV7" s="38">
        <v>12.31</v>
      </c>
      <c r="DW7" s="38">
        <v>12.99</v>
      </c>
      <c r="DX7" s="38">
        <v>14.71</v>
      </c>
      <c r="DY7" s="38">
        <v>6.95</v>
      </c>
      <c r="DZ7" s="38">
        <v>7.39</v>
      </c>
      <c r="EA7" s="38">
        <v>8.25</v>
      </c>
      <c r="EB7" s="38">
        <v>9</v>
      </c>
      <c r="EC7" s="38">
        <v>9.6300000000000008</v>
      </c>
      <c r="ED7" s="38">
        <v>5.64</v>
      </c>
      <c r="EE7" s="38">
        <v>1.1299999999999999</v>
      </c>
      <c r="EF7" s="38">
        <v>0.83</v>
      </c>
      <c r="EG7" s="38">
        <v>1.02</v>
      </c>
      <c r="EH7" s="38">
        <v>1.02</v>
      </c>
      <c r="EI7" s="38">
        <v>0.9</v>
      </c>
      <c r="EJ7" s="38">
        <v>0.38</v>
      </c>
      <c r="EK7" s="38">
        <v>0.35</v>
      </c>
      <c r="EL7" s="38">
        <v>0.39</v>
      </c>
      <c r="EM7" s="38">
        <v>0.43</v>
      </c>
      <c r="EN7" s="38">
        <v>0.39</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2020-01-28T23:25:21Z</cp:lastPrinted>
  <dcterms:created xsi:type="dcterms:W3CDTF">2019-12-05T04:43:30Z</dcterms:created>
  <dcterms:modified xsi:type="dcterms:W3CDTF">2020-01-29T00:57:45Z</dcterms:modified>
  <cp:category/>
</cp:coreProperties>
</file>