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19年度（31年度）\2019起債ライン\23_2019経営比較分析表\05　提出版\"/>
    </mc:Choice>
  </mc:AlternateContent>
  <workbookProtection workbookAlgorithmName="SHA-512" workbookHashValue="RiWcCS53J0kyHuvrV0U4xg3wlmKSdJ2qyBxEaqbYHLG3eY1FiNpA3yqKMOzrQCvUIE6hvq17NmUXyUnhR60bhQ==" workbookSaltValue="G+gru+2thCi1F81Ab2SkL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<sst xmlns="http://schemas.openxmlformats.org/spreadsheetml/2006/main" count="223" uniqueCount="111">
  <si>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</si>
  <si>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</si>
  <si>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</si>
  <si>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</si>
  <si>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</si>
  <si>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</si>
  <si>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</si>
  <si>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</si>
  <si>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</si>
  <si>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</si>
  <si>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</si>
  <si>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</si>
  <si>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</si>
  <si>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</si>
  <si>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</si>
  <si>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</si>
  <si>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</si>
  <si>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</si>
  <si>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</si>
  <si>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</si>
  <si>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</si>
  <si>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</si>
  <si>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</si>
  <si>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</si>
  <si>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</si>
  <si>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</si>
  <si>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</si>
  <si>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</si>
  <si>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</si>
  <si>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</si>
  <si>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</si>
  <si>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</si>
  <si>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</si>
  <si>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</si>
  <si>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</si>
  <si>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</si>
  <si>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</si>
  <si>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</si>
  <si>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</si>
  <si>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</si>
  <si>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</si>
  <si>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</si>
  <si>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</si>
  <si>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</si>
  <si>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</si>
  <si>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</si>
  <si>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</si>
  <si>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</si>
  <si>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</si>
  <si>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</si>
  <si>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</si>
  <si>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</si>
  <si>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</si>
  <si>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</si>
  <si>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</si>
  <si>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</si>
  <si>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</si>
  <si>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</si>
  <si>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</si>
  <si>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</si>
  <si>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</si>
  <si>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</si>
  <si>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</si>
  <si>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</si>
  <si>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</si>
  <si>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</si>
  <si>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</si>
  <si>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</si>
  <si>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</si>
  <si>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</si>
  <si>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</si>
  <si>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</si>
  <si>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</si>
  <si>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</si>
  <si>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</si>
  <si>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</si>
  <si>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</si>
  <si>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</si>
  <si>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</si>
  <si>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</si>
  <si>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</si>
  <si>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</si>
  <si>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</si>
  <si>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</si>
  <si>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</si>
  <si>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</si>
  <si>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</si>
  <si>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</si>
  <si>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</si>
  <si>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</si>
  <si>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</si>
  <si>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</si>
  <si>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</si>
  <si>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</si>
  <si>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</si>
  <si>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</si>
  <si>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</si>
  <si>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</si>
  <si>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</si>
  <si>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</si>
  <si>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</si>
  <si>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</si>
  <si>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</si>
  <si>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</si>
  <si>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</si>
  <si>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</si>
  <si>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</si>
  <si>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</si>
  <si>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・多摩地域の下水道は、都の流域下水道と市町村の公共下水道が一つのシステムとして機能するものであり、今後も、市町村との連携を一層強化して、多摩地域の安定的な下水道経営を行っていきます。</t>
    <phoneticPr fontId="4"/>
  </si>
  <si>
    <t>・多摩地域の流域下水道区域では、東京都が流域下水道幹線と水再生センターなど基幹施設を、市町村が各家庭から流域下水道幹線までの施設を設置・管理しています。
・｢経常収支比率｣は、近年は100％を上回って推移していましたが、維持管理費等が増加傾向にある中で、維持管理負担金収入が減少したことなどにより、平成30年度は100％を下回りました。
・｢流動比率｣は、100％を超えて推移しており、支払能力に支障はありません。
・｢汚水処理原価｣は、有収水量1m3あたりの汚水処理に要した費用であり、類似団体平均を下回っています。
・｢施設利用率｣は施設・設備の処理能力に対する、一日平均の汚水処理水量の割合であり、下水道施設は汚水量の日変動や季節変動を踏まえ、汚水の最大流入量に対応できるよう作られているため、6割程度で推移しています。この率は、昼夜間の人口比率や地理的条件、分流・合流の違い等により影響を受けます。</t>
    <rPh sb="96" eb="98">
      <t>ウワマワ</t>
    </rPh>
    <rPh sb="100" eb="102">
      <t>スイイ</t>
    </rPh>
    <rPh sb="110" eb="112">
      <t>イジ</t>
    </rPh>
    <rPh sb="112" eb="115">
      <t>カンリヒ</t>
    </rPh>
    <rPh sb="115" eb="116">
      <t>トウ</t>
    </rPh>
    <rPh sb="117" eb="121">
      <t>ゾウカケイコウ</t>
    </rPh>
    <rPh sb="124" eb="125">
      <t>ナカ</t>
    </rPh>
    <rPh sb="127" eb="134">
      <t>イジカンリフタンキン</t>
    </rPh>
    <rPh sb="134" eb="136">
      <t>シュウニュウ</t>
    </rPh>
    <rPh sb="137" eb="139">
      <t>ゲンショウ</t>
    </rPh>
    <rPh sb="161" eb="163">
      <t>シタマワ</t>
    </rPh>
    <phoneticPr fontId="4"/>
  </si>
  <si>
    <t>・流域下水道幹線については、昭和40年代半ば以降に建設され、法定耐用年数（50年）を経過していないことから、「管渠老朽化率」、「管渠改善率」ともに値の算出対象となる管渠延長はありません。
・「有形固定資産減価償却率」は、類似団体平均と比べて高い状況にあります。今後も、アセットマネジメント手法を活用し、計画的な補修によって法定耐用年数より２倍程度延命化し、経済的耐用年数で効率的に再構築を進めていきます。</t>
    <rPh sb="110" eb="112">
      <t>ルイジ</t>
    </rPh>
    <rPh sb="112" eb="114">
      <t>ダンタイ</t>
    </rPh>
    <rPh sb="114" eb="116">
      <t>ヘイキン</t>
    </rPh>
    <rPh sb="117" eb="118">
      <t>クラ</t>
    </rPh>
    <rPh sb="120" eb="121">
      <t>タカ</t>
    </rPh>
    <rPh sb="122" eb="124">
      <t>ジョウキョウ</t>
    </rPh>
    <rPh sb="130" eb="132">
      <t>コンゴ</t>
    </rPh>
    <rPh sb="144" eb="146">
      <t>シュホウ</t>
    </rPh>
    <rPh sb="147" eb="149">
      <t>カツヨウ</t>
    </rPh>
    <rPh sb="151" eb="154">
      <t>ケイカクテキ</t>
    </rPh>
    <rPh sb="155" eb="157">
      <t>ホシュウ</t>
    </rPh>
    <rPh sb="161" eb="163">
      <t>ホウテイ</t>
    </rPh>
    <rPh sb="163" eb="165">
      <t>タイヨウ</t>
    </rPh>
    <rPh sb="165" eb="167">
      <t>ネンスウ</t>
    </rPh>
    <rPh sb="170" eb="171">
      <t>バイ</t>
    </rPh>
    <rPh sb="171" eb="173">
      <t>テイド</t>
    </rPh>
    <rPh sb="173" eb="175">
      <t>エンメイ</t>
    </rPh>
    <rPh sb="175" eb="176">
      <t>カ</t>
    </rPh>
    <rPh sb="178" eb="181">
      <t>ケイザイテキ</t>
    </rPh>
    <rPh sb="181" eb="183">
      <t>タイヨウ</t>
    </rPh>
    <rPh sb="183" eb="185">
      <t>ネンスウ</t>
    </rPh>
    <rPh sb="186" eb="189">
      <t>コウリツテキ</t>
    </rPh>
    <rPh sb="190" eb="193">
      <t>サイコウチク</t>
    </rPh>
    <rPh sb="194" eb="19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</si>
</sst>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6B-4FD5-B14A-D41F0B8879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356B-4FD5-B14A-D41F0B8879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58.65</c:v>
                </c:pt>
                <c:pt idx="1">
                  <c:v>59.52</c:v>
                </c:pt>
                <c:pt idx="2">
                  <c:v>59.81</c:v>
                </c:pt>
                <c:pt idx="3">
                  <c:v>60.85</c:v>
                </c:pt>
                <c:pt idx="4">
                  <c:v>56.06</c:v>
                </c:pt>
              </c:numCache>
            </c:numRef>
          </c:val>
          <c:extLst>
            <c:ext xmlns:c16="http://schemas.microsoft.com/office/drawing/2014/chart" uri="{C3380CC4-5D6E-409C-BE32-E72D297353CC}">
              <c16:uniqueId val="{00000000-A338-4EAC-9613-19B0B9D8A1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A338-4EAC-9613-19B0B9D8A1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98.76</c:v>
                </c:pt>
                <c:pt idx="1">
                  <c:v>98.8</c:v>
                </c:pt>
                <c:pt idx="2">
                  <c:v>98.92</c:v>
                </c:pt>
                <c:pt idx="3">
                  <c:v>99.07</c:v>
                </c:pt>
                <c:pt idx="4">
                  <c:v>99.08</c:v>
                </c:pt>
              </c:numCache>
            </c:numRef>
          </c:val>
          <c:extLst>
            <c:ext xmlns:c16="http://schemas.microsoft.com/office/drawing/2014/chart" uri="{C3380CC4-5D6E-409C-BE32-E72D297353CC}">
              <c16:uniqueId val="{00000000-A209-4732-8D0B-B1F249E11E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A209-4732-8D0B-B1F249E11E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99.49</c:v>
                </c:pt>
                <c:pt idx="1">
                  <c:v>100.17</c:v>
                </c:pt>
                <c:pt idx="2">
                  <c:v>101.34</c:v>
                </c:pt>
                <c:pt idx="3">
                  <c:v>100.46</c:v>
                </c:pt>
                <c:pt idx="4">
                  <c:v>96.46</c:v>
                </c:pt>
              </c:numCache>
            </c:numRef>
          </c:val>
          <c:extLst>
            <c:ext xmlns:c16="http://schemas.microsoft.com/office/drawing/2014/chart" uri="{C3380CC4-5D6E-409C-BE32-E72D297353CC}">
              <c16:uniqueId val="{00000000-A76F-4D04-B438-565208E809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101.19</c:v>
                </c:pt>
                <c:pt idx="1">
                  <c:v>103.03</c:v>
                </c:pt>
                <c:pt idx="2">
                  <c:v>103.77</c:v>
                </c:pt>
                <c:pt idx="3">
                  <c:v>102.1</c:v>
                </c:pt>
                <c:pt idx="4">
                  <c:v>98.64</c:v>
                </c:pt>
              </c:numCache>
            </c:numRef>
          </c:val>
          <c:smooth val="0"/>
          <c:extLst>
            <c:ext xmlns:c16="http://schemas.microsoft.com/office/drawing/2014/chart" uri="{C3380CC4-5D6E-409C-BE32-E72D297353CC}">
              <c16:uniqueId val="{00000001-A76F-4D04-B438-565208E809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44.94</c:v>
                </c:pt>
                <c:pt idx="1">
                  <c:v>46.48</c:v>
                </c:pt>
                <c:pt idx="2">
                  <c:v>47.57</c:v>
                </c:pt>
                <c:pt idx="3">
                  <c:v>48.93</c:v>
                </c:pt>
                <c:pt idx="4">
                  <c:v>50.57</c:v>
                </c:pt>
              </c:numCache>
            </c:numRef>
          </c:val>
          <c:extLst>
            <c:ext xmlns:c16="http://schemas.microsoft.com/office/drawing/2014/chart" uri="{C3380CC4-5D6E-409C-BE32-E72D297353CC}">
              <c16:uniqueId val="{00000000-0D54-480B-A74C-87AAA49F28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38.700000000000003</c:v>
                </c:pt>
                <c:pt idx="1">
                  <c:v>40.409999999999997</c:v>
                </c:pt>
                <c:pt idx="2">
                  <c:v>42.2</c:v>
                </c:pt>
                <c:pt idx="3">
                  <c:v>44.38</c:v>
                </c:pt>
                <c:pt idx="4">
                  <c:v>48.81</c:v>
                </c:pt>
              </c:numCache>
            </c:numRef>
          </c:val>
          <c:smooth val="0"/>
          <c:extLst>
            <c:ext xmlns:c16="http://schemas.microsoft.com/office/drawing/2014/chart" uri="{C3380CC4-5D6E-409C-BE32-E72D297353CC}">
              <c16:uniqueId val="{00000001-0D54-480B-A74C-87AAA49F28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D-4589-AC8E-D023AD13C0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4D-4589-AC8E-D023AD13C0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1D-40D4-8238-75ED141D82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quot;-&quot;">
                  <c:v>9.5</c:v>
                </c:pt>
              </c:numCache>
            </c:numRef>
          </c:val>
          <c:smooth val="0"/>
          <c:extLst>
            <c:ext xmlns:c16="http://schemas.microsoft.com/office/drawing/2014/chart" uri="{C3380CC4-5D6E-409C-BE32-E72D297353CC}">
              <c16:uniqueId val="{00000001-2A1D-40D4-8238-75ED141D82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177.9</c:v>
                </c:pt>
                <c:pt idx="1">
                  <c:v>158.28</c:v>
                </c:pt>
                <c:pt idx="2">
                  <c:v>168.56</c:v>
                </c:pt>
                <c:pt idx="3">
                  <c:v>182.99</c:v>
                </c:pt>
                <c:pt idx="4">
                  <c:v>168.94</c:v>
                </c:pt>
              </c:numCache>
            </c:numRef>
          </c:val>
          <c:extLst>
            <c:ext xmlns:c16="http://schemas.microsoft.com/office/drawing/2014/chart" uri="{C3380CC4-5D6E-409C-BE32-E72D297353CC}">
              <c16:uniqueId val="{00000000-9CE1-4A6C-8BFE-4B62DC3B22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124.27</c:v>
                </c:pt>
                <c:pt idx="1">
                  <c:v>130.33000000000001</c:v>
                </c:pt>
                <c:pt idx="2">
                  <c:v>138.21</c:v>
                </c:pt>
                <c:pt idx="3">
                  <c:v>142.66999999999999</c:v>
                </c:pt>
                <c:pt idx="4">
                  <c:v>95.77</c:v>
                </c:pt>
              </c:numCache>
            </c:numRef>
          </c:val>
          <c:smooth val="0"/>
          <c:extLst>
            <c:ext xmlns:c16="http://schemas.microsoft.com/office/drawing/2014/chart" uri="{C3380CC4-5D6E-409C-BE32-E72D297353CC}">
              <c16:uniqueId val="{00000001-9CE1-4A6C-8BFE-4B62DC3B22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6-4649-920A-15C0D25476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F526-4649-920A-15C0D25476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2C-4C16-8A37-56026968E4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2C-4C16-8A37-56026968E4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44.6</c:v>
                </c:pt>
                <c:pt idx="1">
                  <c:v>43.38</c:v>
                </c:pt>
                <c:pt idx="2">
                  <c:v>35.49</c:v>
                </c:pt>
                <c:pt idx="3">
                  <c:v>30.4</c:v>
                </c:pt>
                <c:pt idx="4">
                  <c:v>33.08</c:v>
                </c:pt>
              </c:numCache>
            </c:numRef>
          </c:val>
          <c:extLst>
            <c:ext xmlns:c16="http://schemas.microsoft.com/office/drawing/2014/chart" uri="{C3380CC4-5D6E-409C-BE32-E72D297353CC}">
              <c16:uniqueId val="{00000000-1D32-4597-86C0-9FD87D224C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1D32-4597-86C0-9FD87D224C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0"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東京都</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自治体職員</v>
      </c>
      <c r="AE8" s="49"/>
      <c r="AF8" s="49"/>
      <c r="AG8" s="49"/>
      <c r="AH8" s="49"/>
      <c r="AI8" s="49"/>
      <c r="AJ8" s="49"/>
      <c r="AK8" s="3"/>
      <c r="AL8" s="50">
        <f>データ!S6</f>
        <v>13740732</v>
      </c>
      <c r="AM8" s="50"/>
      <c r="AN8" s="50"/>
      <c r="AO8" s="50"/>
      <c r="AP8" s="50"/>
      <c r="AQ8" s="50"/>
      <c r="AR8" s="50"/>
      <c r="AS8" s="50"/>
      <c r="AT8" s="45">
        <f>データ!T6</f>
        <v>2193.96</v>
      </c>
      <c r="AU8" s="45"/>
      <c r="AV8" s="45"/>
      <c r="AW8" s="45"/>
      <c r="AX8" s="45"/>
      <c r="AY8" s="45"/>
      <c r="AZ8" s="45"/>
      <c r="BA8" s="45"/>
      <c r="BB8" s="45">
        <f>データ!U6</f>
        <v>6262.98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90.72</v>
      </c>
      <c r="J10" s="45"/>
      <c r="K10" s="45"/>
      <c r="L10" s="45"/>
      <c r="M10" s="45"/>
      <c r="N10" s="45"/>
      <c r="O10" s="45"/>
      <c r="P10" s="45">
        <f>データ!P6</f>
        <v>99.55</v>
      </c>
      <c r="Q10" s="45"/>
      <c r="R10" s="45"/>
      <c r="S10" s="45"/>
      <c r="T10" s="45"/>
      <c r="U10" s="45"/>
      <c r="V10" s="45"/>
      <c r="W10" s="45">
        <f>データ!Q6</f>
        <v>104.36</v>
      </c>
      <c r="X10" s="45"/>
      <c r="Y10" s="45"/>
      <c r="Z10" s="45"/>
      <c r="AA10" s="45"/>
      <c r="AB10" s="45"/>
      <c r="AC10" s="45"/>
      <c r="AD10" s="50">
        <f>データ!R6</f>
        <v>0</v>
      </c>
      <c r="AE10" s="50"/>
      <c r="AF10" s="50"/>
      <c r="AG10" s="50"/>
      <c r="AH10" s="50"/>
      <c r="AI10" s="50"/>
      <c r="AJ10" s="50"/>
      <c r="AK10" s="2"/>
      <c r="AL10" s="50">
        <f>データ!V6</f>
        <v>3401569</v>
      </c>
      <c r="AM10" s="50"/>
      <c r="AN10" s="50"/>
      <c r="AO10" s="50"/>
      <c r="AP10" s="50"/>
      <c r="AQ10" s="50"/>
      <c r="AR10" s="50"/>
      <c r="AS10" s="50"/>
      <c r="AT10" s="45">
        <f>データ!W6</f>
        <v>414.59</v>
      </c>
      <c r="AU10" s="45"/>
      <c r="AV10" s="45"/>
      <c r="AW10" s="45"/>
      <c r="AX10" s="45"/>
      <c r="AY10" s="45"/>
      <c r="AZ10" s="45"/>
      <c r="BA10" s="45"/>
      <c r="BB10" s="45">
        <f>データ!X6</f>
        <v>8204.66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109</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9" t="s">
        <v>27</v>
      </c>
      <c r="BM45" s="90"/>
      <c r="BN45" s="90"/>
      <c r="BO45" s="90"/>
      <c r="BP45" s="90"/>
      <c r="BQ45" s="90"/>
      <c r="BR45" s="90"/>
      <c r="BS45" s="90"/>
      <c r="BT45" s="90"/>
      <c r="BU45" s="90"/>
      <c r="BV45" s="90"/>
      <c r="BW45" s="90"/>
      <c r="BX45" s="90"/>
      <c r="BY45" s="90"/>
      <c r="BZ45" s="91"/>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2"/>
      <c r="BM46" s="93"/>
      <c r="BN46" s="93"/>
      <c r="BO46" s="93"/>
      <c r="BP46" s="93"/>
      <c r="BQ46" s="93"/>
      <c r="BR46" s="93"/>
      <c r="BS46" s="93"/>
      <c r="BT46" s="93"/>
      <c r="BU46" s="93"/>
      <c r="BV46" s="93"/>
      <c r="BW46" s="93"/>
      <c r="BX46" s="93"/>
      <c r="BY46" s="93"/>
      <c r="BZ46" s="94"/>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【98.64】</v>
      </c>
      <c r="F85" s="26" t="str">
        <f>データ!AT6</f>
        <v>【9.50】</v>
      </c>
      <c r="G85" s="26" t="str">
        <f>データ!BE6</f>
        <v>【95.77】</v>
      </c>
      <c r="H85" s="26" t="str">
        <f>データ!BP6</f>
        <v>【292.02】</v>
      </c>
      <c r="I85" s="26" t="str">
        <f>データ!CA6</f>
        <v>【0.00】</v>
      </c>
      <c r="J85" s="26" t="str">
        <f>データ!CL6</f>
        <v>【56.10】</v>
      </c>
      <c r="K85" s="26" t="str">
        <f>データ!CW6</f>
        <v>【66.05】</v>
      </c>
      <c r="L85" s="26" t="str">
        <f>データ!DH6</f>
        <v>【92.79】</v>
      </c>
      <c r="M85" s="26" t="str">
        <f>データ!DS6</f>
        <v>【48.81】</v>
      </c>
      <c r="N85" s="26" t="str">
        <f>データ!ED6</f>
        <v>【0.00】</v>
      </c>
      <c r="O85" s="26" t="str">
        <f>データ!EO6</f>
        <v>【0.06】</v>
      </c>
    </row>
  </sheetData>
  <sheetProtection algorithmName="SHA-512" hashValue="kOsbjxuD7AMO4J1xQnu4B+kMYE+NCcM4f8a9mEjxPGvx1f7qs/vU9wBFXs8bqvJ7a4/+O3pSkGjwnIVrEeSMfA==" saltValue="mwjJ0Y6x4Xx9630hqbn5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130001</v>
      </c>
      <c r="D6" s="33">
        <f t="shared" si="3"/>
        <v>46</v>
      </c>
      <c r="E6" s="33">
        <f t="shared" si="3"/>
        <v>17</v>
      </c>
      <c r="F6" s="33">
        <f t="shared" si="3"/>
        <v>3</v>
      </c>
      <c r="G6" s="33">
        <f t="shared" si="3"/>
        <v>0</v>
      </c>
      <c r="H6" s="33" t="str">
        <f t="shared" si="3"/>
        <v>東京都</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90.72</v>
      </c>
      <c r="P6" s="34">
        <f t="shared" si="3"/>
        <v>99.55</v>
      </c>
      <c r="Q6" s="34">
        <f t="shared" si="3"/>
        <v>104.36</v>
      </c>
      <c r="R6" s="34">
        <f t="shared" si="3"/>
        <v>0</v>
      </c>
      <c r="S6" s="34">
        <f t="shared" si="3"/>
        <v>13740732</v>
      </c>
      <c r="T6" s="34">
        <f t="shared" si="3"/>
        <v>2193.96</v>
      </c>
      <c r="U6" s="34">
        <f t="shared" si="3"/>
        <v>6262.98</v>
      </c>
      <c r="V6" s="34">
        <f t="shared" si="3"/>
        <v>3401569</v>
      </c>
      <c r="W6" s="34">
        <f t="shared" si="3"/>
        <v>414.59</v>
      </c>
      <c r="X6" s="34">
        <f t="shared" si="3"/>
        <v>8204.66</v>
      </c>
      <c r="Y6" s="35">
        <f>IF(Y7="",NA(),Y7)</f>
        <v>99.49</v>
      </c>
      <c r="Z6" s="35">
        <f t="shared" ref="Z6:AH6" si="4">IF(Z7="",NA(),Z7)</f>
        <v>100.17</v>
      </c>
      <c r="AA6" s="35">
        <f t="shared" si="4"/>
        <v>101.34</v>
      </c>
      <c r="AB6" s="35">
        <f t="shared" si="4"/>
        <v>100.46</v>
      </c>
      <c r="AC6" s="35">
        <f t="shared" si="4"/>
        <v>96.46</v>
      </c>
      <c r="AD6" s="35">
        <f t="shared" si="4"/>
        <v>101.19</v>
      </c>
      <c r="AE6" s="35">
        <f t="shared" si="4"/>
        <v>103.03</v>
      </c>
      <c r="AF6" s="35">
        <f t="shared" si="4"/>
        <v>103.77</v>
      </c>
      <c r="AG6" s="35">
        <f t="shared" si="4"/>
        <v>102.1</v>
      </c>
      <c r="AH6" s="35">
        <f t="shared" si="4"/>
        <v>98.64</v>
      </c>
      <c r="AI6" s="34" t="str">
        <f>IF(AI7="","",IF(AI7="-","【-】","【"&amp;SUBSTITUTE(TEXT(AI7,"#,##0.00"),"-","△")&amp;"】"))</f>
        <v>【98.64】</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5">
        <f t="shared" si="5"/>
        <v>9.5</v>
      </c>
      <c r="AT6" s="34" t="str">
        <f>IF(AT7="","",IF(AT7="-","【-】","【"&amp;SUBSTITUTE(TEXT(AT7,"#,##0.00"),"-","△")&amp;"】"))</f>
        <v>【9.50】</v>
      </c>
      <c r="AU6" s="35">
        <f>IF(AU7="",NA(),AU7)</f>
        <v>177.9</v>
      </c>
      <c r="AV6" s="35">
        <f t="shared" ref="AV6:BD6" si="6">IF(AV7="",NA(),AV7)</f>
        <v>158.28</v>
      </c>
      <c r="AW6" s="35">
        <f t="shared" si="6"/>
        <v>168.56</v>
      </c>
      <c r="AX6" s="35">
        <f t="shared" si="6"/>
        <v>182.99</v>
      </c>
      <c r="AY6" s="35">
        <f t="shared" si="6"/>
        <v>168.94</v>
      </c>
      <c r="AZ6" s="35">
        <f t="shared" si="6"/>
        <v>124.27</v>
      </c>
      <c r="BA6" s="35">
        <f t="shared" si="6"/>
        <v>130.33000000000001</v>
      </c>
      <c r="BB6" s="35">
        <f t="shared" si="6"/>
        <v>138.21</v>
      </c>
      <c r="BC6" s="35">
        <f t="shared" si="6"/>
        <v>142.66999999999999</v>
      </c>
      <c r="BD6" s="35">
        <f t="shared" si="6"/>
        <v>95.77</v>
      </c>
      <c r="BE6" s="34" t="str">
        <f>IF(BE7="","",IF(BE7="-","【-】","【"&amp;SUBSTITUTE(TEXT(BE7,"#,##0.00"),"-","△")&amp;"】"))</f>
        <v>【95.77】</v>
      </c>
      <c r="BF6" s="34">
        <f>IF(BF7="",NA(),BF7)</f>
        <v>0</v>
      </c>
      <c r="BG6" s="34">
        <f t="shared" ref="BG6:BO6" si="7">IF(BG7="",NA(),BG7)</f>
        <v>0</v>
      </c>
      <c r="BH6" s="34">
        <f t="shared" si="7"/>
        <v>0</v>
      </c>
      <c r="BI6" s="34">
        <f t="shared" si="7"/>
        <v>0</v>
      </c>
      <c r="BJ6" s="34">
        <f t="shared" si="7"/>
        <v>0</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44.6</v>
      </c>
      <c r="CC6" s="35">
        <f t="shared" ref="CC6:CK6" si="9">IF(CC7="",NA(),CC7)</f>
        <v>43.38</v>
      </c>
      <c r="CD6" s="35">
        <f t="shared" si="9"/>
        <v>35.49</v>
      </c>
      <c r="CE6" s="35">
        <f t="shared" si="9"/>
        <v>30.4</v>
      </c>
      <c r="CF6" s="35">
        <f t="shared" si="9"/>
        <v>33.08</v>
      </c>
      <c r="CG6" s="35">
        <f t="shared" si="9"/>
        <v>66.680000000000007</v>
      </c>
      <c r="CH6" s="35">
        <f t="shared" si="9"/>
        <v>60.18</v>
      </c>
      <c r="CI6" s="35">
        <f t="shared" si="9"/>
        <v>58.19</v>
      </c>
      <c r="CJ6" s="35">
        <f t="shared" si="9"/>
        <v>56.65</v>
      </c>
      <c r="CK6" s="35">
        <f t="shared" si="9"/>
        <v>55.61</v>
      </c>
      <c r="CL6" s="34" t="str">
        <f>IF(CL7="","",IF(CL7="-","【-】","【"&amp;SUBSTITUTE(TEXT(CL7,"#,##0.00"),"-","△")&amp;"】"))</f>
        <v>【56.10】</v>
      </c>
      <c r="CM6" s="35">
        <f>IF(CM7="",NA(),CM7)</f>
        <v>58.65</v>
      </c>
      <c r="CN6" s="35">
        <f t="shared" ref="CN6:CV6" si="10">IF(CN7="",NA(),CN7)</f>
        <v>59.52</v>
      </c>
      <c r="CO6" s="35">
        <f t="shared" si="10"/>
        <v>59.81</v>
      </c>
      <c r="CP6" s="35">
        <f t="shared" si="10"/>
        <v>60.85</v>
      </c>
      <c r="CQ6" s="35">
        <f t="shared" si="10"/>
        <v>56.06</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98.76</v>
      </c>
      <c r="CY6" s="35">
        <f t="shared" ref="CY6:DG6" si="11">IF(CY7="",NA(),CY7)</f>
        <v>98.8</v>
      </c>
      <c r="CZ6" s="35">
        <f t="shared" si="11"/>
        <v>98.92</v>
      </c>
      <c r="DA6" s="35">
        <f t="shared" si="11"/>
        <v>99.07</v>
      </c>
      <c r="DB6" s="35">
        <f t="shared" si="11"/>
        <v>99.08</v>
      </c>
      <c r="DC6" s="35">
        <f t="shared" si="11"/>
        <v>92.69</v>
      </c>
      <c r="DD6" s="35">
        <f t="shared" si="11"/>
        <v>92.96</v>
      </c>
      <c r="DE6" s="35">
        <f t="shared" si="11"/>
        <v>92.8</v>
      </c>
      <c r="DF6" s="35">
        <f t="shared" si="11"/>
        <v>92.64</v>
      </c>
      <c r="DG6" s="35">
        <f t="shared" si="11"/>
        <v>92.98</v>
      </c>
      <c r="DH6" s="34" t="str">
        <f>IF(DH7="","",IF(DH7="-","【-】","【"&amp;SUBSTITUTE(TEXT(DH7,"#,##0.00"),"-","△")&amp;"】"))</f>
        <v>【92.79】</v>
      </c>
      <c r="DI6" s="35">
        <f>IF(DI7="",NA(),DI7)</f>
        <v>44.94</v>
      </c>
      <c r="DJ6" s="35">
        <f t="shared" ref="DJ6:DR6" si="12">IF(DJ7="",NA(),DJ7)</f>
        <v>46.48</v>
      </c>
      <c r="DK6" s="35">
        <f t="shared" si="12"/>
        <v>47.57</v>
      </c>
      <c r="DL6" s="35">
        <f t="shared" si="12"/>
        <v>48.93</v>
      </c>
      <c r="DM6" s="35">
        <f t="shared" si="12"/>
        <v>50.57</v>
      </c>
      <c r="DN6" s="35">
        <f t="shared" si="12"/>
        <v>38.700000000000003</v>
      </c>
      <c r="DO6" s="35">
        <f t="shared" si="12"/>
        <v>40.409999999999997</v>
      </c>
      <c r="DP6" s="35">
        <f t="shared" si="12"/>
        <v>42.2</v>
      </c>
      <c r="DQ6" s="35">
        <f t="shared" si="12"/>
        <v>44.38</v>
      </c>
      <c r="DR6" s="35">
        <f t="shared" si="12"/>
        <v>48.81</v>
      </c>
      <c r="DS6" s="34" t="str">
        <f>IF(DS7="","",IF(DS7="-","【-】","【"&amp;SUBSTITUTE(TEXT(DS7,"#,##0.00"),"-","△")&amp;"】"))</f>
        <v>【48.81】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8" s="36" customFormat="1" x14ac:dyDescent="0.2">
      <c r="A7" s="28"/>
      <c r="B7" s="37">
        <v>2018</v>
      </c>
      <c r="C7" s="37">
        <v>130001</v>
      </c>
      <c r="D7" s="37">
        <v>46</v>
      </c>
      <c r="E7" s="37">
        <v>17</v>
      </c>
      <c r="F7" s="37">
        <v>3</v>
      </c>
      <c r="G7" s="37">
        <v>0</v>
      </c>
      <c r="H7" s="37" t="s">
        <v>96</v>
      </c>
      <c r="I7" s="37" t="s">
        <v>97</v>
      </c>
      <c r="J7" s="37" t="s">
        <v>98</v>
      </c>
      <c r="K7" s="37" t="s">
        <v>99</v>
      </c>
      <c r="L7" s="37" t="s">
        <v>100</v>
      </c>
      <c r="M7" s="37" t="s">
        <v>101</v>
      </c>
      <c r="N7" s="38" t="s">
        <v>102</v>
      </c>
      <c r="O7" s="38">
        <v>90.72</v>
      </c>
      <c r="P7" s="38">
        <v>99.55</v>
      </c>
      <c r="Q7" s="38">
        <v>104.36</v>
      </c>
      <c r="R7" s="38">
        <v>0</v>
      </c>
      <c r="S7" s="38">
        <v>13740732</v>
      </c>
      <c r="T7" s="38">
        <v>2193.96</v>
      </c>
      <c r="U7" s="38">
        <v>6262.98</v>
      </c>
      <c r="V7" s="38">
        <v>3401569</v>
      </c>
      <c r="W7" s="38">
        <v>414.59</v>
      </c>
      <c r="X7" s="38">
        <v>8204.66</v>
      </c>
      <c r="Y7" s="38">
        <v>99.49</v>
      </c>
      <c r="Z7" s="38">
        <v>100.17</v>
      </c>
      <c r="AA7" s="38">
        <v>101.34</v>
      </c>
      <c r="AB7" s="38">
        <v>100.46</v>
      </c>
      <c r="AC7" s="38">
        <v>96.46</v>
      </c>
      <c r="AD7" s="38">
        <v>101.19</v>
      </c>
      <c r="AE7" s="38">
        <v>103.03</v>
      </c>
      <c r="AF7" s="38">
        <v>103.77</v>
      </c>
      <c r="AG7" s="38">
        <v>102.1</v>
      </c>
      <c r="AH7" s="38">
        <v>98.64</v>
      </c>
      <c r="AI7" s="38">
        <v>98.64</v>
      </c>
      <c r="AJ7" s="38">
        <v>0</v>
      </c>
      <c r="AK7" s="38">
        <v>0</v>
      </c>
      <c r="AL7" s="38">
        <v>0</v>
      </c>
      <c r="AM7" s="38">
        <v>0</v>
      </c>
      <c r="AN7" s="38">
        <v>0</v>
      </c>
      <c r="AO7" s="38">
        <v>0</v>
      </c>
      <c r="AP7" s="38">
        <v>0</v>
      </c>
      <c r="AQ7" s="38">
        <v>0</v>
      </c>
      <c r="AR7" s="38">
        <v>0</v>
      </c>
      <c r="AS7" s="38">
        <v>9.5</v>
      </c>
      <c r="AT7" s="38">
        <v>9.5</v>
      </c>
      <c r="AU7" s="38">
        <v>177.9</v>
      </c>
      <c r="AV7" s="38">
        <v>158.28</v>
      </c>
      <c r="AW7" s="38">
        <v>168.56</v>
      </c>
      <c r="AX7" s="38">
        <v>182.99</v>
      </c>
      <c r="AY7" s="38">
        <v>168.94</v>
      </c>
      <c r="AZ7" s="38">
        <v>124.27</v>
      </c>
      <c r="BA7" s="38">
        <v>130.33000000000001</v>
      </c>
      <c r="BB7" s="38">
        <v>138.21</v>
      </c>
      <c r="BC7" s="38">
        <v>142.66999999999999</v>
      </c>
      <c r="BD7" s="38">
        <v>95.77</v>
      </c>
      <c r="BE7" s="38">
        <v>95.77</v>
      </c>
      <c r="BF7" s="38">
        <v>0</v>
      </c>
      <c r="BG7" s="38">
        <v>0</v>
      </c>
      <c r="BH7" s="38">
        <v>0</v>
      </c>
      <c r="BI7" s="38">
        <v>0</v>
      </c>
      <c r="BJ7" s="38">
        <v>0</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44.6</v>
      </c>
      <c r="CC7" s="38">
        <v>43.38</v>
      </c>
      <c r="CD7" s="38">
        <v>35.49</v>
      </c>
      <c r="CE7" s="38">
        <v>30.4</v>
      </c>
      <c r="CF7" s="38">
        <v>33.08</v>
      </c>
      <c r="CG7" s="38">
        <v>66.680000000000007</v>
      </c>
      <c r="CH7" s="38">
        <v>60.18</v>
      </c>
      <c r="CI7" s="38">
        <v>58.19</v>
      </c>
      <c r="CJ7" s="38">
        <v>56.65</v>
      </c>
      <c r="CK7" s="38">
        <v>55.61</v>
      </c>
      <c r="CL7" s="38">
        <v>56.1</v>
      </c>
      <c r="CM7" s="38">
        <v>58.65</v>
      </c>
      <c r="CN7" s="38">
        <v>59.52</v>
      </c>
      <c r="CO7" s="38">
        <v>59.81</v>
      </c>
      <c r="CP7" s="38">
        <v>60.85</v>
      </c>
      <c r="CQ7" s="38">
        <v>56.06</v>
      </c>
      <c r="CR7" s="38">
        <v>64.930000000000007</v>
      </c>
      <c r="CS7" s="38">
        <v>66.02</v>
      </c>
      <c r="CT7" s="38">
        <v>65.900000000000006</v>
      </c>
      <c r="CU7" s="38">
        <v>65.33</v>
      </c>
      <c r="CV7" s="38">
        <v>66.11</v>
      </c>
      <c r="CW7" s="38">
        <v>66.05</v>
      </c>
      <c r="CX7" s="38">
        <v>98.76</v>
      </c>
      <c r="CY7" s="38">
        <v>98.8</v>
      </c>
      <c r="CZ7" s="38">
        <v>98.92</v>
      </c>
      <c r="DA7" s="38">
        <v>99.07</v>
      </c>
      <c r="DB7" s="38">
        <v>99.08</v>
      </c>
      <c r="DC7" s="38">
        <v>92.69</v>
      </c>
      <c r="DD7" s="38">
        <v>92.96</v>
      </c>
      <c r="DE7" s="38">
        <v>92.8</v>
      </c>
      <c r="DF7" s="38">
        <v>92.64</v>
      </c>
      <c r="DG7" s="38">
        <v>92.98</v>
      </c>
      <c r="DH7" s="38">
        <v>92.79</v>
      </c>
      <c r="DI7" s="38">
        <v>44.94</v>
      </c>
      <c r="DJ7" s="38">
        <v>46.48</v>
      </c>
      <c r="DK7" s="38">
        <v>47.57</v>
      </c>
      <c r="DL7" s="38">
        <v>48.93</v>
      </c>
      <c r="DM7" s="38">
        <v>50.57</v>
      </c>
      <c r="DN7" s="38">
        <v>38.700000000000003</v>
      </c>
      <c r="DO7" s="38">
        <v>40.409999999999997</v>
      </c>
      <c r="DP7" s="38">
        <v>42.2</v>
      </c>
      <c r="DQ7" s="38">
        <v>44.38</v>
      </c>
      <c r="DR7" s="38">
        <v>48.81</v>
      </c>
      <c r="DS7" s="38">
        <v>48.81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0.12</v>
      </c>
      <c r="EK7" s="38">
        <v>7.0000000000000007E-2</v>
      </c>
      <c r="EL7" s="38">
        <v>7.0000000000000007E-2</v>
      </c>
      <c r="EM7" s="38">
        <v>0.17</v>
      </c>
      <c r="EN7" s="38">
        <v>0.05</v>
      </c>
      <c r="EO7" s="38">
        <v>0.06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2020-01-22T04:31:01Z</cp:lastPrinted>
  <dcterms:created xsi:type="dcterms:W3CDTF">2019-12-05T04:48:19Z</dcterms:created>
  <dcterms:modified xsi:type="dcterms:W3CDTF">2020-01-29T00:58:01Z</dcterms:modified>
  <cp:category/>
</cp:coreProperties>
</file>