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31_H31年度\08_決算\02_公営企業\20200109_公営企業に係る経営比較分析表（平成30年度決算）の分析等について（依頼）\02_回答\"/>
    </mc:Choice>
  </mc:AlternateContent>
  <workbookProtection workbookAlgorithmName="SHA-512" workbookHashValue="i/FyOsqgiEM3+K86LQLJlceUmdFl8QfFE3PMJq9pJ1u+C62wXHOYYqti9V5rMs/ah0Zjn1CaNd1koo0qRzBE6Q==" workbookSaltValue="tNNMObxw1h8dHb/XEiNb4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B12" i="5" s="1"/>
  <c r="KA8" i="5"/>
  <c r="JR8" i="5"/>
  <c r="JQ8" i="5"/>
  <c r="JH8" i="5"/>
  <c r="JJ12" i="5" s="1"/>
  <c r="JG8" i="5"/>
  <c r="IX8" i="5"/>
  <c r="IW8" i="5"/>
  <c r="IV8" i="5"/>
  <c r="IM8" i="5"/>
  <c r="IM12" i="5" s="1"/>
  <c r="IL8" i="5"/>
  <c r="IC8" i="5"/>
  <c r="IB8" i="5"/>
  <c r="HS8" i="5"/>
  <c r="HU12" i="5" s="1"/>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LH10" i="5"/>
  <c r="JS10" i="5"/>
  <c r="ID10" i="5"/>
  <c r="GO10" i="5"/>
  <c r="FA10" i="5"/>
  <c r="DL10" i="5"/>
  <c r="BV10" i="5"/>
  <c r="ML10" i="5"/>
  <c r="KX10" i="5"/>
  <c r="JI10" i="5"/>
  <c r="HT10" i="5"/>
  <c r="GE10" i="5"/>
  <c r="EP10" i="5"/>
  <c r="DB10" i="5"/>
  <c r="BK10" i="5"/>
  <c r="MB10" i="5"/>
  <c r="KM10" i="5"/>
  <c r="IY10" i="5"/>
  <c r="HJ10" i="5"/>
  <c r="FU10" i="5"/>
  <c r="EF10" i="5"/>
  <c r="CQ10" i="5"/>
  <c r="AZ10" i="5"/>
  <c r="H11" i="4"/>
  <c r="GP18" i="5"/>
  <c r="GO18" i="5"/>
  <c r="GR18" i="5"/>
  <c r="GN18" i="5"/>
  <c r="GQ18" i="5"/>
  <c r="GP12" i="5"/>
  <c r="GO12" i="5"/>
  <c r="GR12" i="5"/>
  <c r="GN12" i="5"/>
  <c r="GQ12" i="5"/>
  <c r="HM18" i="5"/>
  <c r="HI18" i="5"/>
  <c r="HL18" i="5"/>
  <c r="HK18" i="5"/>
  <c r="HM12" i="5"/>
  <c r="HJ18" i="5"/>
  <c r="IE18" i="5"/>
  <c r="ID18" i="5"/>
  <c r="IF12" i="5"/>
  <c r="IG18" i="5"/>
  <c r="IC18" i="5"/>
  <c r="IE12" i="5"/>
  <c r="IF18"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T12" i="5"/>
  <c r="IG12" i="5"/>
  <c r="FJ8" i="5"/>
  <c r="GD8" i="5"/>
  <c r="JB18" i="5"/>
  <c r="IX18" i="5"/>
  <c r="IZ12" i="5"/>
  <c r="JA18" i="5"/>
  <c r="IY12" i="5"/>
  <c r="IZ18" i="5"/>
  <c r="JB12" i="5"/>
  <c r="IX12" i="5"/>
  <c r="IY18" i="5"/>
  <c r="JT18" i="5"/>
  <c r="JV12" i="5"/>
  <c r="JR12" i="5"/>
  <c r="JS18" i="5"/>
  <c r="JU12" i="5"/>
  <c r="JV18" i="5"/>
  <c r="JR18" i="5"/>
  <c r="JT12" i="5"/>
  <c r="JU18" i="5"/>
  <c r="KP18" i="5"/>
  <c r="KL18" i="5"/>
  <c r="KN12" i="5"/>
  <c r="KO18" i="5"/>
  <c r="KM12" i="5"/>
  <c r="KN18" i="5"/>
  <c r="KP12" i="5"/>
  <c r="KL12" i="5"/>
  <c r="KM18" i="5"/>
  <c r="KO12" i="5"/>
  <c r="E10" i="5"/>
  <c r="HK12" i="5"/>
  <c r="JS12" i="5"/>
  <c r="GZ18" i="5"/>
  <c r="HC18" i="5"/>
  <c r="GY18" i="5"/>
  <c r="HB18" i="5"/>
  <c r="HA18" i="5"/>
  <c r="HV18" i="5"/>
  <c r="HU18" i="5"/>
  <c r="HW12" i="5"/>
  <c r="HT18" i="5"/>
  <c r="HV12" i="5"/>
  <c r="HW18" i="5"/>
  <c r="HS18" i="5"/>
  <c r="IN18" i="5"/>
  <c r="IP12" i="5"/>
  <c r="IQ18" i="5"/>
  <c r="IM18" i="5"/>
  <c r="IO12" i="5"/>
  <c r="IP18" i="5"/>
  <c r="IN12" i="5"/>
  <c r="IO18" i="5"/>
  <c r="LI18" i="5"/>
  <c r="LK12" i="5"/>
  <c r="LG12" i="5"/>
  <c r="LH18" i="5"/>
  <c r="LJ12" i="5"/>
  <c r="LK18" i="5"/>
  <c r="LG18" i="5"/>
  <c r="LI12" i="5"/>
  <c r="LJ18" i="5"/>
  <c r="LH12" i="5"/>
  <c r="ME18" i="5"/>
  <c r="MA18" i="5"/>
  <c r="MC12" i="5"/>
  <c r="MD18" i="5"/>
  <c r="MB12" i="5"/>
  <c r="MC18" i="5"/>
  <c r="ME12" i="5"/>
  <c r="MA12" i="5"/>
  <c r="MB18" i="5"/>
  <c r="MD12" i="5"/>
  <c r="B10" i="5"/>
  <c r="F10" i="5"/>
  <c r="GY12" i="5"/>
  <c r="HC12" i="5"/>
  <c r="HL12" i="5"/>
  <c r="IC12" i="5"/>
  <c r="IQ12" i="5"/>
  <c r="EZ8" i="5"/>
  <c r="FT8" i="5"/>
  <c r="JK18" i="5"/>
  <c r="JI12" i="5"/>
  <c r="JJ18" i="5"/>
  <c r="JL12" i="5"/>
  <c r="JH12" i="5"/>
  <c r="JI18" i="5"/>
  <c r="JK12" i="5"/>
  <c r="JL18" i="5"/>
  <c r="JH18" i="5"/>
  <c r="KC18" i="5"/>
  <c r="KE12" i="5"/>
  <c r="KF18" i="5"/>
  <c r="KB18" i="5"/>
  <c r="KD12" i="5"/>
  <c r="KE18" i="5"/>
  <c r="KC12" i="5"/>
  <c r="KD18" i="5"/>
  <c r="GZ12" i="5"/>
  <c r="HI12" i="5"/>
  <c r="HS12" i="5"/>
  <c r="ID12" i="5"/>
  <c r="JA12" i="5"/>
  <c r="KF12" i="5"/>
  <c r="FX18" i="5" l="1"/>
  <c r="FT18" i="5"/>
  <c r="FW18" i="5"/>
  <c r="FV18" i="5"/>
  <c r="FU18" i="5"/>
  <c r="FX12" i="5"/>
  <c r="FT12" i="5"/>
  <c r="FW12" i="5"/>
  <c r="FV12" i="5"/>
  <c r="FU12" i="5"/>
  <c r="FB18" i="5"/>
  <c r="FA18" i="5"/>
  <c r="FD18" i="5"/>
  <c r="EZ18" i="5"/>
  <c r="FC18" i="5"/>
  <c r="FB12" i="5"/>
  <c r="FA12" i="5"/>
  <c r="FD12" i="5"/>
  <c r="EZ12" i="5"/>
  <c r="FC12" i="5"/>
  <c r="FK18" i="5"/>
  <c r="FN18" i="5"/>
  <c r="FJ18" i="5"/>
  <c r="FM18" i="5"/>
  <c r="FL18" i="5"/>
  <c r="FK12" i="5"/>
  <c r="FN12" i="5"/>
  <c r="FJ12" i="5"/>
  <c r="FM12" i="5"/>
  <c r="FL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MM10" i="5"/>
  <c r="KY10" i="5"/>
  <c r="JJ10" i="5"/>
  <c r="HU10" i="5"/>
  <c r="GF10" i="5"/>
  <c r="EQ10" i="5"/>
  <c r="DC10" i="5"/>
  <c r="BL10" i="5"/>
  <c r="MC10" i="5"/>
  <c r="KN10" i="5"/>
  <c r="IZ10" i="5"/>
  <c r="HK10" i="5"/>
  <c r="FV10" i="5"/>
  <c r="EG10" i="5"/>
  <c r="CR10" i="5"/>
  <c r="BA10" i="5"/>
  <c r="J11" i="4"/>
  <c r="LS10" i="5"/>
  <c r="KD10" i="5"/>
  <c r="IO10" i="5"/>
  <c r="HA10" i="5"/>
  <c r="FL10" i="5"/>
  <c r="DW10" i="5"/>
  <c r="CH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GG18" i="5"/>
  <c r="GF18" i="5"/>
  <c r="GE18" i="5"/>
  <c r="GH18" i="5"/>
  <c r="GD18" i="5"/>
  <c r="GG12" i="5"/>
  <c r="GF12" i="5"/>
  <c r="GE12" i="5"/>
  <c r="GH12" i="5"/>
  <c r="GD12" i="5"/>
</calcChain>
</file>

<file path=xl/sharedStrings.xml><?xml version="1.0" encoding="utf-8"?>
<sst xmlns="http://schemas.openxmlformats.org/spreadsheetml/2006/main" count="899" uniqueCount="283">
  <si>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</si>
  <si>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</si>
  <si>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</si>
  <si>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</si>
  <si>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</si>
  <si>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</si>
  <si>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</si>
  <si>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</si>
  <si>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</si>
  <si>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</si>
  <si>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</si>
  <si>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</si>
  <si>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</si>
  <si>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</si>
  <si>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</si>
  <si>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</si>
  <si>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</si>
  <si>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</si>
  <si>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</si>
  <si>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</si>
  <si>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</si>
  <si>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</si>
  <si>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</si>
  <si>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</si>
  <si>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</si>
  <si>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</si>
  <si>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</si>
  <si>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</si>
  <si>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</si>
  <si>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</si>
  <si>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</si>
  <si>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</si>
  <si>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</si>
  <si>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</si>
  <si>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</si>
  <si>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</si>
  <si>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</si>
  <si>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</si>
  <si>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</si>
  <si>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</si>
  <si>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</si>
  <si>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</si>
  <si>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</si>
  <si>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</si>
  <si>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</si>
  <si>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</si>
  <si>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</si>
  <si>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</si>
  <si>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</si>
  <si>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</si>
  <si>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</si>
  <si>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</si>
  <si>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</si>
  <si>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</si>
  <si>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</si>
  <si>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</si>
  <si>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</si>
  <si>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</si>
  <si>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</si>
  <si>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</si>
  <si>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</si>
  <si>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</si>
  <si>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</si>
  <si>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</si>
  <si>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</si>
  <si>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</si>
  <si>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</si>
  <si>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</si>
  <si>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</si>
  <si>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</si>
  <si>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</si>
  <si>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</si>
  <si>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</si>
  <si>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</si>
  <si>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</si>
  <si>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</si>
  <si>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</si>
  <si>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</si>
  <si>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</si>
  <si>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</si>
  <si>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</si>
  <si>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</si>
  <si>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</si>
  <si>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</si>
  <si>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</si>
  <si>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</si>
  <si>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</si>
  <si>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</si>
  <si>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</si>
  <si>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</si>
  <si>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</si>
  <si>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</si>
  <si>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</si>
  <si>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</si>
  <si>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</si>
  <si>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</si>
  <si>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</si>
  <si>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</si>
  <si>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</si>
  <si>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</si>
  <si>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</si>
  <si>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</si>
  <si>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</si>
  <si>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</si>
  <si>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</si>
  <si>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</si>
  <si>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</si>
  <si>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</si>
  <si>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</si>
  <si>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</si>
  <si>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</si>
  <si>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</si>
  <si>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</si>
  <si>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</si>
  <si>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</si>
  <si>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</si>
  <si>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140007</t>
  </si>
  <si>
    <t>46</t>
  </si>
  <si>
    <t>04</t>
  </si>
  <si>
    <t>0</t>
  </si>
  <si>
    <t>000</t>
  </si>
  <si>
    <t>神奈川県</t>
  </si>
  <si>
    <t>法適用</t>
  </si>
  <si>
    <t>電気事業</t>
  </si>
  <si>
    <t>自治体職員</t>
  </si>
  <si>
    <t>-</t>
  </si>
  <si>
    <t>令和６年３月31日　相模発電所ほか</t>
  </si>
  <si>
    <t>令和15年４月15日　愛川太陽光発電所</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</si>
  <si>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</si>
  <si>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</si>
  <si>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</si>
  <si>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</si>
  <si>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</si>
  <si>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</si>
  <si>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</si>
  <si>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</si>
  <si>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</si>
  <si>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</si>
  <si>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</si>
  <si>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</si>
  <si>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</si>
  <si>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</si>
  <si>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</si>
  <si>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</si>
  <si>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</si>
  <si>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</si>
  <si>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</si>
  <si>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</si>
  <si>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</si>
  <si>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</si>
  <si>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</si>
  <si>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</si>
  <si>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</si>
  <si>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</si>
  <si>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</si>
  <si>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</si>
  <si>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</si>
  <si>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</si>
  <si>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</si>
  <si>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</si>
  <si>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</si>
  <si>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</si>
  <si>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</si>
  <si>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</si>
  <si>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</si>
  <si>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</si>
  <si>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</si>
  <si>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</si>
  <si>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</si>
  <si>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</si>
  <si>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</si>
  <si>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</si>
  <si>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</si>
  <si>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</si>
  <si>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</si>
  <si>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</si>
  <si>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</si>
  <si>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</si>
  <si>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</si>
  <si>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</si>
  <si>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</si>
  <si>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</si>
  <si>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</si>
  <si>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</si>
  <si>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</si>
  <si>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</si>
  <si>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</si>
  <si>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</si>
  <si>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</si>
  <si>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</si>
  <si>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</si>
  <si>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</si>
  <si>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</si>
  <si>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</si>
  <si>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</si>
  <si>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</si>
  <si>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</si>
  <si>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</si>
  <si>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</si>
  <si>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</si>
  <si>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</si>
  <si>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</si>
  <si>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</si>
  <si>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</si>
  <si>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</si>
  <si>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</si>
  <si>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</si>
  <si>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</si>
  <si>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</si>
  <si>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</si>
  <si>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</si>
  <si>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</si>
  <si>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</si>
  <si>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</si>
  <si>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</si>
  <si>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</si>
  <si>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</si>
  <si>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</si>
  <si>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</si>
  <si>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</si>
  <si>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</si>
  <si>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</si>
  <si>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</si>
  <si>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</si>
  <si>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</si>
  <si>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</si>
  <si>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</si>
  <si>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</si>
  <si>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</si>
  <si>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</si>
  <si>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</si>
  <si>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</si>
  <si>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</si>
  <si>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</si>
  <si>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</si>
  <si>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</si>
  <si>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</si>
  <si>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</si>
  <si>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</si>
  <si>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</si>
  <si>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</si>
  <si>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</si>
  <si>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</si>
  <si>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</si>
  <si>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</si>
  <si>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</si>
  <si>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</si>
  <si>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</si>
  <si>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</si>
  <si>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</si>
  <si>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</si>
  <si>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</si>
  <si>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</si>
  <si>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</si>
  <si>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</si>
  <si>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</si>
  <si>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</si>
  <si>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</si>
  <si>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</si>
  <si>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</si>
  <si>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</si>
  <si>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</si>
  <si>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</si>
  <si>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</si>
  <si>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</si>
  <si>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</si>
  <si>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</si>
  <si>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</si>
  <si>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</si>
  <si>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</si>
  <si>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</si>
  <si>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</si>
  <si>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</si>
  <si>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</si>
  <si>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</si>
  <si>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</si>
  <si>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</si>
  <si>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</si>
  <si>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</si>
  <si>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r>
      <t>「経常収支比率」及び「営業収支比率」は、100％を上回っており、この黒字経営によって、今後の施設の老朽化対策に向けた更新投資等に充てる財源を、毎年度確保している。前年度と比較すると経常収支比率・営業収支比率は</t>
    </r>
    <r>
      <rPr>
        <sz val="18"/>
        <color rgb="FFFF0000"/>
        <rFont val="ＭＳ ゴシック"/>
        <family val="3"/>
        <charset val="128"/>
      </rPr>
      <t>、</t>
    </r>
    <r>
      <rPr>
        <sz val="18"/>
        <rFont val="ＭＳ ゴシック"/>
        <family val="3"/>
        <charset val="128"/>
      </rPr>
      <t>ほぼ同率となっている。</t>
    </r>
    <r>
      <rPr>
        <sz val="18"/>
        <color theme="1"/>
        <rFont val="ＭＳ ゴシック"/>
        <family val="3"/>
        <charset val="128"/>
      </rPr>
      <t xml:space="preserve">
　また、経常収支における収益の大半を料金収入で賄っており、本業を主体とする健全な経営を維持している。
　「流動比率」は、100％を大きく上回っており、流動負債を支払う能力は十分に有している。
　</t>
    </r>
    <r>
      <rPr>
        <sz val="18"/>
        <rFont val="ＭＳ ゴシック"/>
        <family val="3"/>
        <charset val="128"/>
      </rPr>
      <t>「EBITDA」は、概ね安定して収益を確保している。前年度と比較すると増加しているが、資産売却による純利益の増のためである。
　「供給原価」は、平均値の２倍以上となっているが、これは、本県の城山発電所が地方公営企業唯一の揚水式発電所であり、電力需給が逼迫した緊急時等のみ発電する特殊な発電所であることから、年間発電電力量が少ないためである。なお、前年度と比較すると減少しているが、これは発電電力量の増によるものである。</t>
    </r>
    <rPh sb="107" eb="109">
      <t>ドウリツ</t>
    </rPh>
    <rPh sb="249" eb="251">
      <t>ゾウカ</t>
    </rPh>
    <rPh sb="257" eb="259">
      <t>シサン</t>
    </rPh>
    <rPh sb="259" eb="261">
      <t>バイキャク</t>
    </rPh>
    <rPh sb="268" eb="269">
      <t>ゾウ</t>
    </rPh>
    <rPh sb="396" eb="398">
      <t>ゲンショウ</t>
    </rPh>
    <rPh sb="413" eb="414">
      <t>ゾウ</t>
    </rPh>
    <phoneticPr fontId="5"/>
  </si>
  <si>
    <t>○水力発電について　
　「設備利用率」は、平均値より低い値となっているが、これは本県の城山発電所が地方公営企業唯一の揚水式発電所であり、電力需給が逼迫した緊急時等にのみ発電する特殊な発電所であることから、年間発電電力量が少なくなるためであり、同発電所を除いて算出した設備利用率は38.2％である。前年度の30.0％と比較すると増加しているが、これは発電電力量の増によるものである。
　「有形固定資産減価償却率」は、計画的な修繕や一部改良等により、施設の大規模な更新を行わずに維持してきたことで減価償却が進んだ施設が多く、平均値を上回っている。
　特に本県の電気事業（昭和13年発足）は事業開始時期が早く、このことが有形固定資産減価償却率を上げる大きな要因となっている。
　「修繕費比率」は、事業開始当初の施設を維持管理していること及びダムの維持管理に必要なしゅんせつを行う費用が大きいことから、平均値を上回っているが、計画的な修繕を行っており減価償却が進んだ施設の適切な維持管理に取り組んでいる。なお、しゅんせつにかかる費用は、アロケーションに基づいて水道事業者も負担している。
　「企業債残高対料金収入比率」は、健全経営に向け企業債残高逓減に取り組んできた結果、平均値を下回った。
○太陽光発電について
　「設備利用率」は、前年度と概ね同水準であり、安定した発電実績を上げている。
　「修繕費比率」は、前年度と比較すると増加しているが、これは太陽光発電施設の経年劣化による維持費の増のためである。
　「企業債対料金収入比率」は、太陽光発電施設の整備に係る企業債の発行実績がないため、該当がない。
　「有形固定資産減価償却率」は、平成25年度の設置以来、償却が進んでいる。
　「FIT収入割合」は全て再生可能エネルギー固定価格買取制度の適用を受けているため、100％を維持しており、FIT適用終了(愛川太陽光発電所(R15)、谷ヶ原太陽光発電所(R16))後は、収入が変動するリスクがある。</t>
    <rPh sb="107" eb="109">
      <t>ドウリツ</t>
    </rPh>
    <rPh sb="249" eb="251">
      <t>ゾウカ</t>
    </rPh>
    <rPh sb="257" eb="259">
      <t>シサン</t>
    </rPh>
    <rPh sb="259" eb="261">
      <t>バイキャク</t>
    </rPh>
    <rPh sb="268" eb="269">
      <t>ゾウ</t>
    </rPh>
    <rPh sb="396" eb="398">
      <t>ゲンショウ</t>
    </rPh>
    <rPh sb="413" eb="414">
      <t>ゾウ</t>
    </rPh>
    <rPh sb="629" eb="631">
      <t>シセツ</t>
    </rPh>
    <rPh sb="634" eb="636">
      <t>レッカ</t>
    </rPh>
    <phoneticPr fontId="5"/>
  </si>
  <si>
    <r>
      <t xml:space="preserve">施設の老朽化により、修繕費が増えているが、料金収入を主体とする健全な黒字経営を継続することにより、今後の設備更新に充てる財源を十分に確保できる見通しであることなどから、全体として、概ね順調な経営を維持している。ただし、今後の電力システム改革の動向に注視しつつ、安定的な経営が継続できるよう取り組む必要がある。
</t>
    </r>
    <r>
      <rPr>
        <sz val="16"/>
        <rFont val="ＭＳ ゴシック"/>
        <family val="3"/>
        <charset val="128"/>
      </rPr>
      <t>　経営については、平成30年度に次期５年間（令和元年度～令和５年度）の神奈川県営電気事業経営計画を策定し、発電施設などの適切な維持管理や整備、電力自由化に対応した経営基盤の強化を重点項目に掲げた。また、将来のエネルギーのあり方を展望し、小水力発電など再生可能エネルギー普及の推進や水素エネルギーの利活用といった新たな取組にもチャレンジしていくこととした。
　経営計画期間の中間年である令和３年度に中間点検を実施し、取組状況、実施状況及び財政収支状況等について点検を実施し、着実な事業推進を図ることとした。</t>
    </r>
    <rPh sb="164" eb="166">
      <t>ヘイセイ</t>
    </rPh>
    <rPh sb="168" eb="170">
      <t>ネンド</t>
    </rPh>
    <rPh sb="171" eb="173">
      <t>ジキ</t>
    </rPh>
    <rPh sb="174" eb="176">
      <t>ネンカン</t>
    </rPh>
    <rPh sb="190" eb="195">
      <t>カナガワケンエイ</t>
    </rPh>
    <rPh sb="195" eb="197">
      <t>デンキ</t>
    </rPh>
    <rPh sb="197" eb="199">
      <t>ジギョウ</t>
    </rPh>
    <rPh sb="199" eb="201">
      <t>ケイエイ</t>
    </rPh>
    <rPh sb="201" eb="203">
      <t>ケイカク</t>
    </rPh>
    <rPh sb="204" eb="206">
      <t>サクテイ</t>
    </rPh>
    <rPh sb="241" eb="243">
      <t>キョウカ</t>
    </rPh>
    <rPh sb="244" eb="246">
      <t>ジュウテン</t>
    </rPh>
    <rPh sb="246" eb="248">
      <t>コウモク</t>
    </rPh>
    <rPh sb="249" eb="250">
      <t>カカ</t>
    </rPh>
    <rPh sb="256" eb="258">
      <t>ショウライ</t>
    </rPh>
    <rPh sb="267" eb="268">
      <t>カタ</t>
    </rPh>
    <rPh sb="269" eb="271">
      <t>テンボウ</t>
    </rPh>
    <rPh sb="273" eb="274">
      <t>ショウ</t>
    </rPh>
    <rPh sb="274" eb="276">
      <t>スイリョク</t>
    </rPh>
    <rPh sb="276" eb="278">
      <t>ハツデン</t>
    </rPh>
    <rPh sb="280" eb="282">
      <t>サイセイ</t>
    </rPh>
    <rPh sb="282" eb="284">
      <t>カノウ</t>
    </rPh>
    <rPh sb="289" eb="291">
      <t>フキュウ</t>
    </rPh>
    <rPh sb="292" eb="294">
      <t>スイシン</t>
    </rPh>
    <rPh sb="295" eb="297">
      <t>スイソ</t>
    </rPh>
    <rPh sb="303" eb="306">
      <t>リカツヨウ</t>
    </rPh>
    <rPh sb="310" eb="311">
      <t>アラ</t>
    </rPh>
    <rPh sb="313" eb="315">
      <t>トリクミ</t>
    </rPh>
    <rPh sb="343" eb="344">
      <t>ネン</t>
    </rPh>
    <phoneticPr fontId="5"/>
  </si>
  <si>
    <t>電気事業により生じた利益は、企業債償還のための減債積立金、将来の施設更新に充てるための建設改良積立金に積み立てている。また、中小水力発電開発改良積立金と減債積立金の取崩により発生した未処分利益剰余金変動額について資本金へ組み入れている。
資本金への組入　854,663,000円
減債積立金の積立　450,000,000円
建設改良積立金の積立　100,000,000円
繰越利益剰余金　1,071,076,187円</t>
    <rPh sb="95" eb="96">
      <t>エキ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</si>
</sst>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
      <sz val="18"/>
      <color rgb="FFFF0000"/>
      <name val="ＭＳ ゴシック"/>
      <family val="3"/>
      <charset val="128"/>
    </font>
    <font>
      <sz val="18"/>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36" fillId="0" borderId="16" xfId="2" applyFont="1" applyFill="1" applyBorder="1" applyAlignment="1" applyProtection="1">
      <alignment horizontal="left" vertical="top" wrapText="1"/>
      <protection locked="0"/>
    </xf>
    <xf numFmtId="0" fontId="36" fillId="0" borderId="0" xfId="2" applyFont="1" applyFill="1" applyBorder="1" applyAlignment="1" applyProtection="1">
      <alignment horizontal="left" vertical="top" wrapText="1"/>
      <protection locked="0"/>
    </xf>
    <xf numFmtId="0" fontId="36" fillId="0" borderId="17" xfId="2" applyFont="1" applyFill="1" applyBorder="1" applyAlignment="1" applyProtection="1">
      <alignment horizontal="left" vertical="top" wrapText="1"/>
      <protection locked="0"/>
    </xf>
    <xf numFmtId="0" fontId="36" fillId="0" borderId="44" xfId="2" applyFont="1" applyFill="1" applyBorder="1" applyAlignment="1" applyProtection="1">
      <alignment horizontal="left" vertical="top" wrapText="1"/>
      <protection locked="0"/>
    </xf>
    <xf numFmtId="0" fontId="36" fillId="0" borderId="45" xfId="2" applyFont="1" applyFill="1" applyBorder="1" applyAlignment="1" applyProtection="1">
      <alignment horizontal="left" vertical="top" wrapText="1"/>
      <protection locked="0"/>
    </xf>
    <xf numFmtId="0" fontId="36"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1" fillId="0" borderId="16"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7" xfId="2" applyFont="1" applyFill="1" applyBorder="1" applyAlignment="1" applyProtection="1">
      <alignment horizontal="left" vertical="top" wrapText="1"/>
      <protection locked="0"/>
    </xf>
    <xf numFmtId="0" fontId="11" fillId="0" borderId="36" xfId="2" applyFont="1" applyFill="1" applyBorder="1" applyAlignment="1" applyProtection="1">
      <alignment horizontal="left" vertical="top" wrapText="1"/>
      <protection locked="0"/>
    </xf>
    <xf numFmtId="0" fontId="11" fillId="0" borderId="37" xfId="2"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115.9</c:v>
                </c:pt>
                <c:pt idx="1">
                  <c:v>111.3</c:v>
                </c:pt>
                <c:pt idx="2">
                  <c:v>109.2</c:v>
                </c:pt>
                <c:pt idx="3">
                  <c:v>105.8</c:v>
                </c:pt>
                <c:pt idx="4">
                  <c:v>105.9</c:v>
                </c:pt>
              </c:numCache>
            </c:numRef>
          </c:val>
          <c:extLst xmlns:c16r2="http://schemas.microsoft.com/office/drawing/2015/06/chart">
            <c:ext xmlns:c16="http://schemas.microsoft.com/office/drawing/2014/chart" uri="{C3380CC4-5D6E-409C-BE32-E72D297353CC}">
              <c16:uniqueId val="{00000000-D095-474B-A5E3-CE617A381C72}"/>
            </c:ext>
          </c:extLst>
        </c:ser>
        <c:dLbls>
          <c:showLegendKey val="0"/>
          <c:showVal val="0"/>
          <c:showCatName val="0"/>
          <c:showSerName val="0"/>
          <c:showPercent val="0"/>
          <c:showBubbleSize val="0"/>
        </c:dLbls>
        <c:gapWidth val="180"/>
        <c:overlap val="-90"/>
        <c:axId val="239149568"/>
        <c:axId val="2391499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D095-474B-A5E3-CE617A381C7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095-474B-A5E3-CE617A381C72}"/>
            </c:ext>
          </c:extLst>
        </c:ser>
        <c:dLbls>
          <c:showLegendKey val="0"/>
          <c:showVal val="0"/>
          <c:showCatName val="0"/>
          <c:showSerName val="0"/>
          <c:showPercent val="0"/>
          <c:showBubbleSize val="0"/>
        </c:dLbls>
        <c:marker val="1"/>
        <c:smooth val="0"/>
        <c:axId val="239149568"/>
        <c:axId val="239149952"/>
      </c:lineChart>
      <c:catAx>
        <c:axId val="239149568"/>
        <c:scaling>
          <c:orientation val="minMax"/>
        </c:scaling>
        <c:delete val="0"/>
        <c:axPos val="b"/>
        <c:numFmt formatCode="ge" sourceLinked="1"/>
        <c:majorTickMark val="none"/>
        <c:minorTickMark val="none"/>
        <c:tickLblPos val="none"/>
        <c:crossAx val="239149952"/>
        <c:crosses val="autoZero"/>
        <c:auto val="0"/>
        <c:lblAlgn val="ctr"/>
        <c:lblOffset val="100"/>
        <c:noMultiLvlLbl val="1"/>
      </c:catAx>
      <c:valAx>
        <c:axId val="239149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495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119.7</c:v>
                </c:pt>
                <c:pt idx="1">
                  <c:v>114.8</c:v>
                </c:pt>
                <c:pt idx="2">
                  <c:v>111.9</c:v>
                </c:pt>
                <c:pt idx="3">
                  <c:v>107.1</c:v>
                </c:pt>
                <c:pt idx="4">
                  <c:v>107.6</c:v>
                </c:pt>
              </c:numCache>
            </c:numRef>
          </c:val>
          <c:extLst xmlns:c16r2="http://schemas.microsoft.com/office/drawing/2015/06/chart">
            <c:ext xmlns:c16="http://schemas.microsoft.com/office/drawing/2014/chart" uri="{C3380CC4-5D6E-409C-BE32-E72D297353CC}">
              <c16:uniqueId val="{00000000-E778-470B-88E2-F7E447ED736D}"/>
            </c:ext>
          </c:extLst>
        </c:ser>
        <c:dLbls>
          <c:showLegendKey val="0"/>
          <c:showVal val="0"/>
          <c:showCatName val="0"/>
          <c:showSerName val="0"/>
          <c:showPercent val="0"/>
          <c:showBubbleSize val="0"/>
        </c:dLbls>
        <c:gapWidth val="180"/>
        <c:overlap val="-90"/>
        <c:axId val="239113632"/>
        <c:axId val="23952094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E778-470B-88E2-F7E447ED736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778-470B-88E2-F7E447ED736D}"/>
            </c:ext>
          </c:extLst>
        </c:ser>
        <c:dLbls>
          <c:showLegendKey val="0"/>
          <c:showVal val="0"/>
          <c:showCatName val="0"/>
          <c:showSerName val="0"/>
          <c:showPercent val="0"/>
          <c:showBubbleSize val="0"/>
        </c:dLbls>
        <c:marker val="1"/>
        <c:smooth val="0"/>
        <c:axId val="239113632"/>
        <c:axId val="239520944"/>
      </c:lineChart>
      <c:catAx>
        <c:axId val="239113632"/>
        <c:scaling>
          <c:orientation val="minMax"/>
        </c:scaling>
        <c:delete val="0"/>
        <c:axPos val="b"/>
        <c:numFmt formatCode="ge" sourceLinked="1"/>
        <c:majorTickMark val="none"/>
        <c:minorTickMark val="none"/>
        <c:tickLblPos val="none"/>
        <c:crossAx val="239520944"/>
        <c:crosses val="autoZero"/>
        <c:auto val="0"/>
        <c:lblAlgn val="ctr"/>
        <c:lblOffset val="100"/>
        <c:noMultiLvlLbl val="1"/>
      </c:catAx>
      <c:valAx>
        <c:axId val="239520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113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835.7</c:v>
                </c:pt>
                <c:pt idx="1">
                  <c:v>1024.8</c:v>
                </c:pt>
                <c:pt idx="2">
                  <c:v>990.2</c:v>
                </c:pt>
                <c:pt idx="3">
                  <c:v>781.8</c:v>
                </c:pt>
                <c:pt idx="4">
                  <c:v>687.4</c:v>
                </c:pt>
              </c:numCache>
            </c:numRef>
          </c:val>
          <c:extLst xmlns:c16r2="http://schemas.microsoft.com/office/drawing/2015/06/chart">
            <c:ext xmlns:c16="http://schemas.microsoft.com/office/drawing/2014/chart" uri="{C3380CC4-5D6E-409C-BE32-E72D297353CC}">
              <c16:uniqueId val="{00000000-A430-485D-949D-3226EA56FFE8}"/>
            </c:ext>
          </c:extLst>
        </c:ser>
        <c:dLbls>
          <c:showLegendKey val="0"/>
          <c:showVal val="0"/>
          <c:showCatName val="0"/>
          <c:showSerName val="0"/>
          <c:showPercent val="0"/>
          <c:showBubbleSize val="0"/>
        </c:dLbls>
        <c:gapWidth val="180"/>
        <c:overlap val="-90"/>
        <c:axId val="239592576"/>
        <c:axId val="2396011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A430-485D-949D-3226EA56FFE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430-485D-949D-3226EA56FFE8}"/>
            </c:ext>
          </c:extLst>
        </c:ser>
        <c:dLbls>
          <c:showLegendKey val="0"/>
          <c:showVal val="0"/>
          <c:showCatName val="0"/>
          <c:showSerName val="0"/>
          <c:showPercent val="0"/>
          <c:showBubbleSize val="0"/>
        </c:dLbls>
        <c:marker val="1"/>
        <c:smooth val="0"/>
        <c:axId val="239592576"/>
        <c:axId val="239601160"/>
      </c:lineChart>
      <c:catAx>
        <c:axId val="239592576"/>
        <c:scaling>
          <c:orientation val="minMax"/>
        </c:scaling>
        <c:delete val="0"/>
        <c:axPos val="b"/>
        <c:numFmt formatCode="ge" sourceLinked="1"/>
        <c:majorTickMark val="none"/>
        <c:minorTickMark val="none"/>
        <c:tickLblPos val="none"/>
        <c:crossAx val="239601160"/>
        <c:crosses val="autoZero"/>
        <c:auto val="0"/>
        <c:lblAlgn val="ctr"/>
        <c:lblOffset val="100"/>
        <c:noMultiLvlLbl val="1"/>
      </c:catAx>
      <c:valAx>
        <c:axId val="239601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59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18778.900000000001</c:v>
                </c:pt>
                <c:pt idx="1">
                  <c:v>19127.2</c:v>
                </c:pt>
                <c:pt idx="2">
                  <c:v>23418.799999999999</c:v>
                </c:pt>
                <c:pt idx="3">
                  <c:v>25228.1</c:v>
                </c:pt>
                <c:pt idx="4">
                  <c:v>19238</c:v>
                </c:pt>
              </c:numCache>
            </c:numRef>
          </c:val>
          <c:extLst xmlns:c16r2="http://schemas.microsoft.com/office/drawing/2015/06/chart">
            <c:ext xmlns:c16="http://schemas.microsoft.com/office/drawing/2014/chart" uri="{C3380CC4-5D6E-409C-BE32-E72D297353CC}">
              <c16:uniqueId val="{00000000-F096-4D88-BC21-D20F5ECD59D0}"/>
            </c:ext>
          </c:extLst>
        </c:ser>
        <c:dLbls>
          <c:showLegendKey val="0"/>
          <c:showVal val="0"/>
          <c:showCatName val="0"/>
          <c:showSerName val="0"/>
          <c:showPercent val="0"/>
          <c:showBubbleSize val="0"/>
        </c:dLbls>
        <c:gapWidth val="180"/>
        <c:overlap val="-90"/>
        <c:axId val="239671768"/>
        <c:axId val="23968235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F096-4D88-BC21-D20F5ECD59D0}"/>
            </c:ext>
          </c:extLst>
        </c:ser>
        <c:dLbls>
          <c:showLegendKey val="0"/>
          <c:showVal val="0"/>
          <c:showCatName val="0"/>
          <c:showSerName val="0"/>
          <c:showPercent val="0"/>
          <c:showBubbleSize val="0"/>
        </c:dLbls>
        <c:marker val="1"/>
        <c:smooth val="0"/>
        <c:axId val="239671768"/>
        <c:axId val="239682352"/>
      </c:lineChart>
      <c:catAx>
        <c:axId val="239671768"/>
        <c:scaling>
          <c:orientation val="minMax"/>
        </c:scaling>
        <c:delete val="0"/>
        <c:axPos val="b"/>
        <c:numFmt formatCode="ge" sourceLinked="1"/>
        <c:majorTickMark val="none"/>
        <c:minorTickMark val="none"/>
        <c:tickLblPos val="none"/>
        <c:crossAx val="239682352"/>
        <c:crosses val="autoZero"/>
        <c:auto val="0"/>
        <c:lblAlgn val="ctr"/>
        <c:lblOffset val="100"/>
        <c:noMultiLvlLbl val="1"/>
      </c:catAx>
      <c:valAx>
        <c:axId val="239682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71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2625558</c:v>
                </c:pt>
                <c:pt idx="1">
                  <c:v>3549580</c:v>
                </c:pt>
                <c:pt idx="2">
                  <c:v>2589073</c:v>
                </c:pt>
                <c:pt idx="3">
                  <c:v>2322576</c:v>
                </c:pt>
                <c:pt idx="4">
                  <c:v>2833990</c:v>
                </c:pt>
              </c:numCache>
            </c:numRef>
          </c:val>
          <c:extLst xmlns:c16r2="http://schemas.microsoft.com/office/drawing/2015/06/chart">
            <c:ext xmlns:c16="http://schemas.microsoft.com/office/drawing/2014/chart" uri="{C3380CC4-5D6E-409C-BE32-E72D297353CC}">
              <c16:uniqueId val="{00000000-5A47-4136-B4A9-FBB63B59B7FF}"/>
            </c:ext>
          </c:extLst>
        </c:ser>
        <c:dLbls>
          <c:showLegendKey val="0"/>
          <c:showVal val="0"/>
          <c:showCatName val="0"/>
          <c:showSerName val="0"/>
          <c:showPercent val="0"/>
          <c:showBubbleSize val="0"/>
        </c:dLbls>
        <c:gapWidth val="180"/>
        <c:overlap val="-90"/>
        <c:axId val="239683136"/>
        <c:axId val="23968196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5A47-4136-B4A9-FBB63B59B7FF}"/>
            </c:ext>
          </c:extLst>
        </c:ser>
        <c:dLbls>
          <c:showLegendKey val="0"/>
          <c:showVal val="0"/>
          <c:showCatName val="0"/>
          <c:showSerName val="0"/>
          <c:showPercent val="0"/>
          <c:showBubbleSize val="0"/>
        </c:dLbls>
        <c:marker val="1"/>
        <c:smooth val="0"/>
        <c:axId val="239683136"/>
        <c:axId val="239681960"/>
      </c:lineChart>
      <c:catAx>
        <c:axId val="239683136"/>
        <c:scaling>
          <c:orientation val="minMax"/>
        </c:scaling>
        <c:delete val="0"/>
        <c:axPos val="b"/>
        <c:numFmt formatCode="ge" sourceLinked="1"/>
        <c:majorTickMark val="none"/>
        <c:minorTickMark val="none"/>
        <c:tickLblPos val="none"/>
        <c:crossAx val="239681960"/>
        <c:crosses val="autoZero"/>
        <c:auto val="0"/>
        <c:lblAlgn val="ctr"/>
        <c:lblOffset val="100"/>
        <c:noMultiLvlLbl val="1"/>
      </c:catAx>
      <c:valAx>
        <c:axId val="2396819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83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11.3</c:v>
                </c:pt>
                <c:pt idx="1">
                  <c:v>11.5</c:v>
                </c:pt>
                <c:pt idx="2">
                  <c:v>9.6</c:v>
                </c:pt>
                <c:pt idx="3">
                  <c:v>9.4</c:v>
                </c:pt>
                <c:pt idx="4">
                  <c:v>12</c:v>
                </c:pt>
              </c:numCache>
            </c:numRef>
          </c:val>
          <c:extLst xmlns:c16r2="http://schemas.microsoft.com/office/drawing/2015/06/chart">
            <c:ext xmlns:c16="http://schemas.microsoft.com/office/drawing/2014/chart" uri="{C3380CC4-5D6E-409C-BE32-E72D297353CC}">
              <c16:uniqueId val="{00000000-15BC-4388-8679-BED54A1E32A4}"/>
            </c:ext>
          </c:extLst>
        </c:ser>
        <c:dLbls>
          <c:showLegendKey val="0"/>
          <c:showVal val="0"/>
          <c:showCatName val="0"/>
          <c:showSerName val="0"/>
          <c:showPercent val="0"/>
          <c:showBubbleSize val="0"/>
        </c:dLbls>
        <c:gapWidth val="180"/>
        <c:overlap val="-90"/>
        <c:axId val="239680784"/>
        <c:axId val="23968352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15BC-4388-8679-BED54A1E32A4}"/>
            </c:ext>
          </c:extLst>
        </c:ser>
        <c:dLbls>
          <c:showLegendKey val="0"/>
          <c:showVal val="0"/>
          <c:showCatName val="0"/>
          <c:showSerName val="0"/>
          <c:showPercent val="0"/>
          <c:showBubbleSize val="0"/>
        </c:dLbls>
        <c:marker val="1"/>
        <c:smooth val="0"/>
        <c:axId val="239680784"/>
        <c:axId val="239683528"/>
      </c:lineChart>
      <c:catAx>
        <c:axId val="239680784"/>
        <c:scaling>
          <c:orientation val="minMax"/>
        </c:scaling>
        <c:delete val="0"/>
        <c:axPos val="b"/>
        <c:numFmt formatCode="ge" sourceLinked="1"/>
        <c:majorTickMark val="none"/>
        <c:minorTickMark val="none"/>
        <c:tickLblPos val="none"/>
        <c:crossAx val="239683528"/>
        <c:crosses val="autoZero"/>
        <c:auto val="0"/>
        <c:lblAlgn val="ctr"/>
        <c:lblOffset val="100"/>
        <c:noMultiLvlLbl val="1"/>
      </c:catAx>
      <c:valAx>
        <c:axId val="239683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80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29</c:v>
                </c:pt>
                <c:pt idx="1">
                  <c:v>32.200000000000003</c:v>
                </c:pt>
                <c:pt idx="2">
                  <c:v>26.4</c:v>
                </c:pt>
                <c:pt idx="3">
                  <c:v>27.7</c:v>
                </c:pt>
                <c:pt idx="4">
                  <c:v>28.2</c:v>
                </c:pt>
              </c:numCache>
            </c:numRef>
          </c:val>
          <c:extLst xmlns:c16r2="http://schemas.microsoft.com/office/drawing/2015/06/chart">
            <c:ext xmlns:c16="http://schemas.microsoft.com/office/drawing/2014/chart" uri="{C3380CC4-5D6E-409C-BE32-E72D297353CC}">
              <c16:uniqueId val="{00000000-5865-46A8-8F02-9F6E19BEF3F8}"/>
            </c:ext>
          </c:extLst>
        </c:ser>
        <c:dLbls>
          <c:showLegendKey val="0"/>
          <c:showVal val="0"/>
          <c:showCatName val="0"/>
          <c:showSerName val="0"/>
          <c:showPercent val="0"/>
          <c:showBubbleSize val="0"/>
        </c:dLbls>
        <c:gapWidth val="180"/>
        <c:overlap val="-90"/>
        <c:axId val="239681568"/>
        <c:axId val="23968274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5865-46A8-8F02-9F6E19BEF3F8}"/>
            </c:ext>
          </c:extLst>
        </c:ser>
        <c:dLbls>
          <c:showLegendKey val="0"/>
          <c:showVal val="0"/>
          <c:showCatName val="0"/>
          <c:showSerName val="0"/>
          <c:showPercent val="0"/>
          <c:showBubbleSize val="0"/>
        </c:dLbls>
        <c:marker val="1"/>
        <c:smooth val="0"/>
        <c:axId val="239681568"/>
        <c:axId val="239682744"/>
      </c:lineChart>
      <c:catAx>
        <c:axId val="239681568"/>
        <c:scaling>
          <c:orientation val="minMax"/>
        </c:scaling>
        <c:delete val="0"/>
        <c:axPos val="b"/>
        <c:numFmt formatCode="ge" sourceLinked="1"/>
        <c:majorTickMark val="none"/>
        <c:minorTickMark val="none"/>
        <c:tickLblPos val="none"/>
        <c:crossAx val="239682744"/>
        <c:crosses val="autoZero"/>
        <c:auto val="0"/>
        <c:lblAlgn val="ctr"/>
        <c:lblOffset val="100"/>
        <c:noMultiLvlLbl val="1"/>
      </c:catAx>
      <c:valAx>
        <c:axId val="239682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9681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112.2</c:v>
                </c:pt>
                <c:pt idx="1">
                  <c:v>99.2</c:v>
                </c:pt>
                <c:pt idx="2">
                  <c:v>86.5</c:v>
                </c:pt>
                <c:pt idx="3">
                  <c:v>72</c:v>
                </c:pt>
                <c:pt idx="4">
                  <c:v>59.2</c:v>
                </c:pt>
              </c:numCache>
            </c:numRef>
          </c:val>
          <c:extLst xmlns:c16r2="http://schemas.microsoft.com/office/drawing/2015/06/chart">
            <c:ext xmlns:c16="http://schemas.microsoft.com/office/drawing/2014/chart" uri="{C3380CC4-5D6E-409C-BE32-E72D297353CC}">
              <c16:uniqueId val="{00000000-D5E7-4570-BFBD-768D3F286D1B}"/>
            </c:ext>
          </c:extLst>
        </c:ser>
        <c:dLbls>
          <c:showLegendKey val="0"/>
          <c:showVal val="0"/>
          <c:showCatName val="0"/>
          <c:showSerName val="0"/>
          <c:showPercent val="0"/>
          <c:showBubbleSize val="0"/>
        </c:dLbls>
        <c:gapWidth val="180"/>
        <c:overlap val="-90"/>
        <c:axId val="240474472"/>
        <c:axId val="24047212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D5E7-4570-BFBD-768D3F286D1B}"/>
            </c:ext>
          </c:extLst>
        </c:ser>
        <c:dLbls>
          <c:showLegendKey val="0"/>
          <c:showVal val="0"/>
          <c:showCatName val="0"/>
          <c:showSerName val="0"/>
          <c:showPercent val="0"/>
          <c:showBubbleSize val="0"/>
        </c:dLbls>
        <c:marker val="1"/>
        <c:smooth val="0"/>
        <c:axId val="240474472"/>
        <c:axId val="240472120"/>
      </c:lineChart>
      <c:catAx>
        <c:axId val="240474472"/>
        <c:scaling>
          <c:orientation val="minMax"/>
        </c:scaling>
        <c:delete val="0"/>
        <c:axPos val="b"/>
        <c:numFmt formatCode="ge" sourceLinked="1"/>
        <c:majorTickMark val="none"/>
        <c:minorTickMark val="none"/>
        <c:tickLblPos val="none"/>
        <c:crossAx val="240472120"/>
        <c:crosses val="autoZero"/>
        <c:auto val="0"/>
        <c:lblAlgn val="ctr"/>
        <c:lblOffset val="100"/>
        <c:noMultiLvlLbl val="1"/>
      </c:catAx>
      <c:valAx>
        <c:axId val="240472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474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63.5</c:v>
                </c:pt>
                <c:pt idx="1">
                  <c:v>64.8</c:v>
                </c:pt>
                <c:pt idx="2">
                  <c:v>66.3</c:v>
                </c:pt>
                <c:pt idx="3">
                  <c:v>66.099999999999994</c:v>
                </c:pt>
                <c:pt idx="4">
                  <c:v>67.599999999999994</c:v>
                </c:pt>
              </c:numCache>
            </c:numRef>
          </c:val>
          <c:extLst xmlns:c16r2="http://schemas.microsoft.com/office/drawing/2015/06/chart">
            <c:ext xmlns:c16="http://schemas.microsoft.com/office/drawing/2014/chart" uri="{C3380CC4-5D6E-409C-BE32-E72D297353CC}">
              <c16:uniqueId val="{00000000-DD4F-4B6E-9674-BFBF6D83445A}"/>
            </c:ext>
          </c:extLst>
        </c:ser>
        <c:dLbls>
          <c:showLegendKey val="0"/>
          <c:showVal val="0"/>
          <c:showCatName val="0"/>
          <c:showSerName val="0"/>
          <c:showPercent val="0"/>
          <c:showBubbleSize val="0"/>
        </c:dLbls>
        <c:gapWidth val="180"/>
        <c:overlap val="-90"/>
        <c:axId val="240470944"/>
        <c:axId val="24046702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DD4F-4B6E-9674-BFBF6D83445A}"/>
            </c:ext>
          </c:extLst>
        </c:ser>
        <c:dLbls>
          <c:showLegendKey val="0"/>
          <c:showVal val="0"/>
          <c:showCatName val="0"/>
          <c:showSerName val="0"/>
          <c:showPercent val="0"/>
          <c:showBubbleSize val="0"/>
        </c:dLbls>
        <c:marker val="1"/>
        <c:smooth val="0"/>
        <c:axId val="240470944"/>
        <c:axId val="240467024"/>
      </c:lineChart>
      <c:catAx>
        <c:axId val="240470944"/>
        <c:scaling>
          <c:orientation val="minMax"/>
        </c:scaling>
        <c:delete val="0"/>
        <c:axPos val="b"/>
        <c:numFmt formatCode="ge" sourceLinked="1"/>
        <c:majorTickMark val="none"/>
        <c:minorTickMark val="none"/>
        <c:tickLblPos val="none"/>
        <c:crossAx val="240467024"/>
        <c:crosses val="autoZero"/>
        <c:auto val="0"/>
        <c:lblAlgn val="ctr"/>
        <c:lblOffset val="100"/>
        <c:noMultiLvlLbl val="1"/>
      </c:catAx>
      <c:valAx>
        <c:axId val="24046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04709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1.8</c:v>
                </c:pt>
                <c:pt idx="1">
                  <c:v>2.1</c:v>
                </c:pt>
                <c:pt idx="2">
                  <c:v>2.1</c:v>
                </c:pt>
                <c:pt idx="3">
                  <c:v>2</c:v>
                </c:pt>
                <c:pt idx="4">
                  <c:v>2.1</c:v>
                </c:pt>
              </c:numCache>
            </c:numRef>
          </c:val>
          <c:extLst xmlns:c16r2="http://schemas.microsoft.com/office/drawing/2015/06/chart">
            <c:ext xmlns:c16="http://schemas.microsoft.com/office/drawing/2014/chart" uri="{C3380CC4-5D6E-409C-BE32-E72D297353CC}">
              <c16:uniqueId val="{00000000-7266-41EA-B4D5-06A733CD22EE}"/>
            </c:ext>
          </c:extLst>
        </c:ser>
        <c:dLbls>
          <c:showLegendKey val="0"/>
          <c:showVal val="0"/>
          <c:showCatName val="0"/>
          <c:showSerName val="0"/>
          <c:showPercent val="0"/>
          <c:showBubbleSize val="0"/>
        </c:dLbls>
        <c:gapWidth val="180"/>
        <c:overlap val="-90"/>
        <c:axId val="240469376"/>
        <c:axId val="24046976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7266-41EA-B4D5-06A733CD22EE}"/>
            </c:ext>
          </c:extLst>
        </c:ser>
        <c:dLbls>
          <c:showLegendKey val="0"/>
          <c:showVal val="0"/>
          <c:showCatName val="0"/>
          <c:showSerName val="0"/>
          <c:showPercent val="0"/>
          <c:showBubbleSize val="0"/>
        </c:dLbls>
        <c:marker val="1"/>
        <c:smooth val="0"/>
        <c:axId val="240469376"/>
        <c:axId val="240469768"/>
      </c:lineChart>
      <c:catAx>
        <c:axId val="240469376"/>
        <c:scaling>
          <c:orientation val="minMax"/>
        </c:scaling>
        <c:delete val="0"/>
        <c:axPos val="b"/>
        <c:numFmt formatCode="ge" sourceLinked="1"/>
        <c:majorTickMark val="none"/>
        <c:minorTickMark val="none"/>
        <c:tickLblPos val="none"/>
        <c:crossAx val="240469768"/>
        <c:crosses val="autoZero"/>
        <c:auto val="0"/>
        <c:lblAlgn val="ctr"/>
        <c:lblOffset val="100"/>
        <c:noMultiLvlLbl val="1"/>
      </c:catAx>
      <c:valAx>
        <c:axId val="24046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46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11.3</c:v>
                </c:pt>
                <c:pt idx="1">
                  <c:v>11.5</c:v>
                </c:pt>
                <c:pt idx="2">
                  <c:v>9.6</c:v>
                </c:pt>
                <c:pt idx="3">
                  <c:v>9.4</c:v>
                </c:pt>
                <c:pt idx="4">
                  <c:v>12</c:v>
                </c:pt>
              </c:numCache>
            </c:numRef>
          </c:val>
          <c:extLst xmlns:c16r2="http://schemas.microsoft.com/office/drawing/2015/06/chart">
            <c:ext xmlns:c16="http://schemas.microsoft.com/office/drawing/2014/chart" uri="{C3380CC4-5D6E-409C-BE32-E72D297353CC}">
              <c16:uniqueId val="{00000000-C92C-4A09-AF7C-F3DB0A71002E}"/>
            </c:ext>
          </c:extLst>
        </c:ser>
        <c:dLbls>
          <c:showLegendKey val="0"/>
          <c:showVal val="0"/>
          <c:showCatName val="0"/>
          <c:showSerName val="0"/>
          <c:showPercent val="0"/>
          <c:showBubbleSize val="0"/>
        </c:dLbls>
        <c:gapWidth val="180"/>
        <c:overlap val="-90"/>
        <c:axId val="240467808"/>
        <c:axId val="2404705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C92C-4A09-AF7C-F3DB0A71002E}"/>
            </c:ext>
          </c:extLst>
        </c:ser>
        <c:dLbls>
          <c:showLegendKey val="0"/>
          <c:showVal val="0"/>
          <c:showCatName val="0"/>
          <c:showSerName val="0"/>
          <c:showPercent val="0"/>
          <c:showBubbleSize val="0"/>
        </c:dLbls>
        <c:marker val="1"/>
        <c:smooth val="0"/>
        <c:axId val="240467808"/>
        <c:axId val="240470552"/>
      </c:lineChart>
      <c:catAx>
        <c:axId val="240467808"/>
        <c:scaling>
          <c:orientation val="minMax"/>
        </c:scaling>
        <c:delete val="0"/>
        <c:axPos val="b"/>
        <c:numFmt formatCode="ge" sourceLinked="1"/>
        <c:majorTickMark val="none"/>
        <c:minorTickMark val="none"/>
        <c:tickLblPos val="none"/>
        <c:crossAx val="240470552"/>
        <c:crosses val="autoZero"/>
        <c:auto val="0"/>
        <c:lblAlgn val="ctr"/>
        <c:lblOffset val="100"/>
        <c:noMultiLvlLbl val="1"/>
      </c:catAx>
      <c:valAx>
        <c:axId val="240470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467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29.3</c:v>
                </c:pt>
                <c:pt idx="1">
                  <c:v>32.6</c:v>
                </c:pt>
                <c:pt idx="2">
                  <c:v>26.8</c:v>
                </c:pt>
                <c:pt idx="3">
                  <c:v>28</c:v>
                </c:pt>
                <c:pt idx="4">
                  <c:v>28.5</c:v>
                </c:pt>
              </c:numCache>
            </c:numRef>
          </c:val>
          <c:extLst xmlns:c16r2="http://schemas.microsoft.com/office/drawing/2015/06/chart">
            <c:ext xmlns:c16="http://schemas.microsoft.com/office/drawing/2014/chart" uri="{C3380CC4-5D6E-409C-BE32-E72D297353CC}">
              <c16:uniqueId val="{00000000-3B41-4067-AA53-7F27958F0244}"/>
            </c:ext>
          </c:extLst>
        </c:ser>
        <c:dLbls>
          <c:showLegendKey val="0"/>
          <c:showVal val="0"/>
          <c:showCatName val="0"/>
          <c:showSerName val="0"/>
          <c:showPercent val="0"/>
          <c:showBubbleSize val="0"/>
        </c:dLbls>
        <c:gapWidth val="180"/>
        <c:overlap val="-90"/>
        <c:axId val="240468200"/>
        <c:axId val="24047133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3B41-4067-AA53-7F27958F0244}"/>
            </c:ext>
          </c:extLst>
        </c:ser>
        <c:dLbls>
          <c:showLegendKey val="0"/>
          <c:showVal val="0"/>
          <c:showCatName val="0"/>
          <c:showSerName val="0"/>
          <c:showPercent val="0"/>
          <c:showBubbleSize val="0"/>
        </c:dLbls>
        <c:marker val="1"/>
        <c:smooth val="0"/>
        <c:axId val="240468200"/>
        <c:axId val="240471336"/>
      </c:lineChart>
      <c:catAx>
        <c:axId val="240468200"/>
        <c:scaling>
          <c:orientation val="minMax"/>
        </c:scaling>
        <c:delete val="0"/>
        <c:axPos val="b"/>
        <c:numFmt formatCode="ge" sourceLinked="1"/>
        <c:majorTickMark val="none"/>
        <c:minorTickMark val="none"/>
        <c:tickLblPos val="none"/>
        <c:crossAx val="240471336"/>
        <c:crosses val="autoZero"/>
        <c:auto val="0"/>
        <c:lblAlgn val="ctr"/>
        <c:lblOffset val="100"/>
        <c:noMultiLvlLbl val="1"/>
      </c:catAx>
      <c:valAx>
        <c:axId val="24047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468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114.4</c:v>
                </c:pt>
                <c:pt idx="1">
                  <c:v>101.4</c:v>
                </c:pt>
                <c:pt idx="2">
                  <c:v>88.4</c:v>
                </c:pt>
                <c:pt idx="3">
                  <c:v>73.5</c:v>
                </c:pt>
                <c:pt idx="4">
                  <c:v>60.5</c:v>
                </c:pt>
              </c:numCache>
            </c:numRef>
          </c:val>
          <c:extLst xmlns:c16r2="http://schemas.microsoft.com/office/drawing/2015/06/chart">
            <c:ext xmlns:c16="http://schemas.microsoft.com/office/drawing/2014/chart" uri="{C3380CC4-5D6E-409C-BE32-E72D297353CC}">
              <c16:uniqueId val="{00000000-F52D-4FB1-9B33-A973EBEAC810}"/>
            </c:ext>
          </c:extLst>
        </c:ser>
        <c:dLbls>
          <c:showLegendKey val="0"/>
          <c:showVal val="0"/>
          <c:showCatName val="0"/>
          <c:showSerName val="0"/>
          <c:showPercent val="0"/>
          <c:showBubbleSize val="0"/>
        </c:dLbls>
        <c:gapWidth val="180"/>
        <c:overlap val="-90"/>
        <c:axId val="240472512"/>
        <c:axId val="24046859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F52D-4FB1-9B33-A973EBEAC810}"/>
            </c:ext>
          </c:extLst>
        </c:ser>
        <c:dLbls>
          <c:showLegendKey val="0"/>
          <c:showVal val="0"/>
          <c:showCatName val="0"/>
          <c:showSerName val="0"/>
          <c:showPercent val="0"/>
          <c:showBubbleSize val="0"/>
        </c:dLbls>
        <c:marker val="1"/>
        <c:smooth val="0"/>
        <c:axId val="240472512"/>
        <c:axId val="240468592"/>
      </c:lineChart>
      <c:catAx>
        <c:axId val="240472512"/>
        <c:scaling>
          <c:orientation val="minMax"/>
        </c:scaling>
        <c:delete val="0"/>
        <c:axPos val="b"/>
        <c:numFmt formatCode="ge" sourceLinked="1"/>
        <c:majorTickMark val="none"/>
        <c:minorTickMark val="none"/>
        <c:tickLblPos val="none"/>
        <c:crossAx val="240468592"/>
        <c:crosses val="autoZero"/>
        <c:auto val="0"/>
        <c:lblAlgn val="ctr"/>
        <c:lblOffset val="100"/>
        <c:noMultiLvlLbl val="1"/>
      </c:catAx>
      <c:valAx>
        <c:axId val="24046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404725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64.2</c:v>
                </c:pt>
                <c:pt idx="1">
                  <c:v>65.400000000000006</c:v>
                </c:pt>
                <c:pt idx="2">
                  <c:v>66.900000000000006</c:v>
                </c:pt>
                <c:pt idx="3">
                  <c:v>66.599999999999994</c:v>
                </c:pt>
                <c:pt idx="4">
                  <c:v>68.099999999999994</c:v>
                </c:pt>
              </c:numCache>
            </c:numRef>
          </c:val>
          <c:extLst xmlns:c16r2="http://schemas.microsoft.com/office/drawing/2015/06/chart">
            <c:ext xmlns:c16="http://schemas.microsoft.com/office/drawing/2014/chart" uri="{C3380CC4-5D6E-409C-BE32-E72D297353CC}">
              <c16:uniqueId val="{00000000-47B6-4AE5-B10E-BB2B7B024F1B}"/>
            </c:ext>
          </c:extLst>
        </c:ser>
        <c:dLbls>
          <c:showLegendKey val="0"/>
          <c:showVal val="0"/>
          <c:showCatName val="0"/>
          <c:showSerName val="0"/>
          <c:showPercent val="0"/>
          <c:showBubbleSize val="0"/>
        </c:dLbls>
        <c:gapWidth val="180"/>
        <c:overlap val="-90"/>
        <c:axId val="240470160"/>
        <c:axId val="24077109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47B6-4AE5-B10E-BB2B7B024F1B}"/>
            </c:ext>
          </c:extLst>
        </c:ser>
        <c:dLbls>
          <c:showLegendKey val="0"/>
          <c:showVal val="0"/>
          <c:showCatName val="0"/>
          <c:showSerName val="0"/>
          <c:showPercent val="0"/>
          <c:showBubbleSize val="0"/>
        </c:dLbls>
        <c:marker val="1"/>
        <c:smooth val="0"/>
        <c:axId val="240470160"/>
        <c:axId val="240771096"/>
      </c:lineChart>
      <c:catAx>
        <c:axId val="240470160"/>
        <c:scaling>
          <c:orientation val="minMax"/>
        </c:scaling>
        <c:delete val="0"/>
        <c:axPos val="b"/>
        <c:numFmt formatCode="ge" sourceLinked="1"/>
        <c:majorTickMark val="none"/>
        <c:minorTickMark val="none"/>
        <c:tickLblPos val="none"/>
        <c:crossAx val="240771096"/>
        <c:crosses val="autoZero"/>
        <c:auto val="0"/>
        <c:lblAlgn val="ctr"/>
        <c:lblOffset val="100"/>
        <c:noMultiLvlLbl val="1"/>
      </c:catAx>
      <c:valAx>
        <c:axId val="24077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470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0.1</c:v>
                </c:pt>
              </c:numCache>
            </c:numRef>
          </c:val>
          <c:extLst xmlns:c16r2="http://schemas.microsoft.com/office/drawing/2015/06/chart">
            <c:ext xmlns:c16="http://schemas.microsoft.com/office/drawing/2014/chart" uri="{C3380CC4-5D6E-409C-BE32-E72D297353CC}">
              <c16:uniqueId val="{00000000-3C48-48AE-ADD7-B16666F1F022}"/>
            </c:ext>
          </c:extLst>
        </c:ser>
        <c:dLbls>
          <c:showLegendKey val="0"/>
          <c:showVal val="0"/>
          <c:showCatName val="0"/>
          <c:showSerName val="0"/>
          <c:showPercent val="0"/>
          <c:showBubbleSize val="0"/>
        </c:dLbls>
        <c:gapWidth val="180"/>
        <c:overlap val="-90"/>
        <c:axId val="240772272"/>
        <c:axId val="24076796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3C48-48AE-ADD7-B16666F1F022}"/>
            </c:ext>
          </c:extLst>
        </c:ser>
        <c:dLbls>
          <c:showLegendKey val="0"/>
          <c:showVal val="0"/>
          <c:showCatName val="0"/>
          <c:showSerName val="0"/>
          <c:showPercent val="0"/>
          <c:showBubbleSize val="0"/>
        </c:dLbls>
        <c:marker val="1"/>
        <c:smooth val="0"/>
        <c:axId val="240772272"/>
        <c:axId val="240767960"/>
      </c:lineChart>
      <c:catAx>
        <c:axId val="240772272"/>
        <c:scaling>
          <c:orientation val="minMax"/>
        </c:scaling>
        <c:delete val="0"/>
        <c:axPos val="b"/>
        <c:numFmt formatCode="ge" sourceLinked="1"/>
        <c:majorTickMark val="none"/>
        <c:minorTickMark val="none"/>
        <c:tickLblPos val="none"/>
        <c:crossAx val="240767960"/>
        <c:crosses val="autoZero"/>
        <c:auto val="0"/>
        <c:lblAlgn val="ctr"/>
        <c:lblOffset val="100"/>
        <c:noMultiLvlLbl val="1"/>
      </c:catAx>
      <c:valAx>
        <c:axId val="240767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7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7B-457E-804F-47042CEE309B}"/>
            </c:ext>
          </c:extLst>
        </c:ser>
        <c:dLbls>
          <c:showLegendKey val="0"/>
          <c:showVal val="0"/>
          <c:showCatName val="0"/>
          <c:showSerName val="0"/>
          <c:showPercent val="0"/>
          <c:showBubbleSize val="0"/>
        </c:dLbls>
        <c:gapWidth val="180"/>
        <c:overlap val="-90"/>
        <c:axId val="240765608"/>
        <c:axId val="24076835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7B-457E-804F-47042CEE309B}"/>
            </c:ext>
          </c:extLst>
        </c:ser>
        <c:dLbls>
          <c:showLegendKey val="0"/>
          <c:showVal val="0"/>
          <c:showCatName val="0"/>
          <c:showSerName val="0"/>
          <c:showPercent val="0"/>
          <c:showBubbleSize val="0"/>
        </c:dLbls>
        <c:marker val="1"/>
        <c:smooth val="0"/>
        <c:axId val="240765608"/>
        <c:axId val="240768352"/>
      </c:lineChart>
      <c:catAx>
        <c:axId val="240765608"/>
        <c:scaling>
          <c:orientation val="minMax"/>
        </c:scaling>
        <c:delete val="0"/>
        <c:axPos val="b"/>
        <c:numFmt formatCode="ge" sourceLinked="1"/>
        <c:majorTickMark val="none"/>
        <c:minorTickMark val="none"/>
        <c:tickLblPos val="none"/>
        <c:crossAx val="240768352"/>
        <c:crosses val="autoZero"/>
        <c:auto val="0"/>
        <c:lblAlgn val="ctr"/>
        <c:lblOffset val="100"/>
        <c:noMultiLvlLbl val="1"/>
      </c:catAx>
      <c:valAx>
        <c:axId val="240768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65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65-49A0-AE76-4D8A4C2FE93E}"/>
            </c:ext>
          </c:extLst>
        </c:ser>
        <c:dLbls>
          <c:showLegendKey val="0"/>
          <c:showVal val="0"/>
          <c:showCatName val="0"/>
          <c:showSerName val="0"/>
          <c:showPercent val="0"/>
          <c:showBubbleSize val="0"/>
        </c:dLbls>
        <c:gapWidth val="180"/>
        <c:overlap val="-90"/>
        <c:axId val="240770704"/>
        <c:axId val="24076678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65-49A0-AE76-4D8A4C2FE93E}"/>
            </c:ext>
          </c:extLst>
        </c:ser>
        <c:dLbls>
          <c:showLegendKey val="0"/>
          <c:showVal val="0"/>
          <c:showCatName val="0"/>
          <c:showSerName val="0"/>
          <c:showPercent val="0"/>
          <c:showBubbleSize val="0"/>
        </c:dLbls>
        <c:marker val="1"/>
        <c:smooth val="0"/>
        <c:axId val="240770704"/>
        <c:axId val="240766784"/>
      </c:lineChart>
      <c:catAx>
        <c:axId val="240770704"/>
        <c:scaling>
          <c:orientation val="minMax"/>
        </c:scaling>
        <c:delete val="0"/>
        <c:axPos val="b"/>
        <c:numFmt formatCode="ge" sourceLinked="1"/>
        <c:majorTickMark val="none"/>
        <c:minorTickMark val="none"/>
        <c:tickLblPos val="none"/>
        <c:crossAx val="240766784"/>
        <c:crosses val="autoZero"/>
        <c:auto val="0"/>
        <c:lblAlgn val="ctr"/>
        <c:lblOffset val="100"/>
        <c:noMultiLvlLbl val="1"/>
      </c:catAx>
      <c:valAx>
        <c:axId val="24076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7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6A-4452-97B3-AEA654F3ED12}"/>
            </c:ext>
          </c:extLst>
        </c:ser>
        <c:dLbls>
          <c:showLegendKey val="0"/>
          <c:showVal val="0"/>
          <c:showCatName val="0"/>
          <c:showSerName val="0"/>
          <c:showPercent val="0"/>
          <c:showBubbleSize val="0"/>
        </c:dLbls>
        <c:gapWidth val="180"/>
        <c:overlap val="-90"/>
        <c:axId val="240767568"/>
        <c:axId val="24077305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6A-4452-97B3-AEA654F3ED12}"/>
            </c:ext>
          </c:extLst>
        </c:ser>
        <c:dLbls>
          <c:showLegendKey val="0"/>
          <c:showVal val="0"/>
          <c:showCatName val="0"/>
          <c:showSerName val="0"/>
          <c:showPercent val="0"/>
          <c:showBubbleSize val="0"/>
        </c:dLbls>
        <c:marker val="1"/>
        <c:smooth val="0"/>
        <c:axId val="240767568"/>
        <c:axId val="240773056"/>
      </c:lineChart>
      <c:catAx>
        <c:axId val="240767568"/>
        <c:scaling>
          <c:orientation val="minMax"/>
        </c:scaling>
        <c:delete val="0"/>
        <c:axPos val="b"/>
        <c:numFmt formatCode="ge" sourceLinked="1"/>
        <c:majorTickMark val="none"/>
        <c:minorTickMark val="none"/>
        <c:tickLblPos val="none"/>
        <c:crossAx val="240773056"/>
        <c:crosses val="autoZero"/>
        <c:auto val="0"/>
        <c:lblAlgn val="ctr"/>
        <c:lblOffset val="100"/>
        <c:noMultiLvlLbl val="1"/>
      </c:catAx>
      <c:valAx>
        <c:axId val="240773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67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63-490B-95F1-BD34DA7A4DD9}"/>
            </c:ext>
          </c:extLst>
        </c:ser>
        <c:dLbls>
          <c:showLegendKey val="0"/>
          <c:showVal val="0"/>
          <c:showCatName val="0"/>
          <c:showSerName val="0"/>
          <c:showPercent val="0"/>
          <c:showBubbleSize val="0"/>
        </c:dLbls>
        <c:gapWidth val="180"/>
        <c:overlap val="-90"/>
        <c:axId val="240770312"/>
        <c:axId val="24076992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63-490B-95F1-BD34DA7A4DD9}"/>
            </c:ext>
          </c:extLst>
        </c:ser>
        <c:dLbls>
          <c:showLegendKey val="0"/>
          <c:showVal val="0"/>
          <c:showCatName val="0"/>
          <c:showSerName val="0"/>
          <c:showPercent val="0"/>
          <c:showBubbleSize val="0"/>
        </c:dLbls>
        <c:marker val="1"/>
        <c:smooth val="0"/>
        <c:axId val="240770312"/>
        <c:axId val="240769920"/>
      </c:lineChart>
      <c:catAx>
        <c:axId val="240770312"/>
        <c:scaling>
          <c:orientation val="minMax"/>
        </c:scaling>
        <c:delete val="0"/>
        <c:axPos val="b"/>
        <c:numFmt formatCode="ge" sourceLinked="1"/>
        <c:majorTickMark val="none"/>
        <c:minorTickMark val="none"/>
        <c:tickLblPos val="none"/>
        <c:crossAx val="240769920"/>
        <c:crosses val="autoZero"/>
        <c:auto val="0"/>
        <c:lblAlgn val="ctr"/>
        <c:lblOffset val="100"/>
        <c:noMultiLvlLbl val="1"/>
      </c:catAx>
      <c:valAx>
        <c:axId val="240769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70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42-4464-990B-0B19803356ED}"/>
            </c:ext>
          </c:extLst>
        </c:ser>
        <c:dLbls>
          <c:showLegendKey val="0"/>
          <c:showVal val="0"/>
          <c:showCatName val="0"/>
          <c:showSerName val="0"/>
          <c:showPercent val="0"/>
          <c:showBubbleSize val="0"/>
        </c:dLbls>
        <c:gapWidth val="180"/>
        <c:overlap val="-90"/>
        <c:axId val="240771880"/>
        <c:axId val="24076913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42-4464-990B-0B19803356ED}"/>
            </c:ext>
          </c:extLst>
        </c:ser>
        <c:dLbls>
          <c:showLegendKey val="0"/>
          <c:showVal val="0"/>
          <c:showCatName val="0"/>
          <c:showSerName val="0"/>
          <c:showPercent val="0"/>
          <c:showBubbleSize val="0"/>
        </c:dLbls>
        <c:marker val="1"/>
        <c:smooth val="0"/>
        <c:axId val="240771880"/>
        <c:axId val="240769136"/>
      </c:lineChart>
      <c:catAx>
        <c:axId val="240771880"/>
        <c:scaling>
          <c:orientation val="minMax"/>
        </c:scaling>
        <c:delete val="0"/>
        <c:axPos val="b"/>
        <c:numFmt formatCode="ge" sourceLinked="1"/>
        <c:majorTickMark val="none"/>
        <c:minorTickMark val="none"/>
        <c:tickLblPos val="none"/>
        <c:crossAx val="240769136"/>
        <c:crosses val="autoZero"/>
        <c:auto val="0"/>
        <c:lblAlgn val="ctr"/>
        <c:lblOffset val="100"/>
        <c:noMultiLvlLbl val="1"/>
      </c:catAx>
      <c:valAx>
        <c:axId val="24076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0771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C6-4DCE-94B8-EEB52B080890}"/>
            </c:ext>
          </c:extLst>
        </c:ser>
        <c:dLbls>
          <c:showLegendKey val="0"/>
          <c:showVal val="0"/>
          <c:showCatName val="0"/>
          <c:showSerName val="0"/>
          <c:showPercent val="0"/>
          <c:showBubbleSize val="0"/>
        </c:dLbls>
        <c:gapWidth val="180"/>
        <c:overlap val="-90"/>
        <c:axId val="494462696"/>
        <c:axId val="49446308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C6-4DCE-94B8-EEB52B080890}"/>
            </c:ext>
          </c:extLst>
        </c:ser>
        <c:dLbls>
          <c:showLegendKey val="0"/>
          <c:showVal val="0"/>
          <c:showCatName val="0"/>
          <c:showSerName val="0"/>
          <c:showPercent val="0"/>
          <c:showBubbleSize val="0"/>
        </c:dLbls>
        <c:marker val="1"/>
        <c:smooth val="0"/>
        <c:axId val="494462696"/>
        <c:axId val="494463088"/>
      </c:lineChart>
      <c:catAx>
        <c:axId val="494462696"/>
        <c:scaling>
          <c:orientation val="minMax"/>
        </c:scaling>
        <c:delete val="0"/>
        <c:axPos val="b"/>
        <c:numFmt formatCode="ge" sourceLinked="1"/>
        <c:majorTickMark val="none"/>
        <c:minorTickMark val="none"/>
        <c:tickLblPos val="none"/>
        <c:crossAx val="494463088"/>
        <c:crosses val="autoZero"/>
        <c:auto val="0"/>
        <c:lblAlgn val="ctr"/>
        <c:lblOffset val="100"/>
        <c:noMultiLvlLbl val="1"/>
      </c:catAx>
      <c:valAx>
        <c:axId val="494463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462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695-408F-AB44-D35472ACBE31}"/>
            </c:ext>
          </c:extLst>
        </c:ser>
        <c:dLbls>
          <c:showLegendKey val="0"/>
          <c:showVal val="0"/>
          <c:showCatName val="0"/>
          <c:showSerName val="0"/>
          <c:showPercent val="0"/>
          <c:showBubbleSize val="0"/>
        </c:dLbls>
        <c:gapWidth val="180"/>
        <c:overlap val="-90"/>
        <c:axId val="494467400"/>
        <c:axId val="4944646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695-408F-AB44-D35472ACBE31}"/>
            </c:ext>
          </c:extLst>
        </c:ser>
        <c:dLbls>
          <c:showLegendKey val="0"/>
          <c:showVal val="0"/>
          <c:showCatName val="0"/>
          <c:showSerName val="0"/>
          <c:showPercent val="0"/>
          <c:showBubbleSize val="0"/>
        </c:dLbls>
        <c:marker val="1"/>
        <c:smooth val="0"/>
        <c:axId val="494467400"/>
        <c:axId val="494464656"/>
      </c:lineChart>
      <c:catAx>
        <c:axId val="494467400"/>
        <c:scaling>
          <c:orientation val="minMax"/>
        </c:scaling>
        <c:delete val="0"/>
        <c:axPos val="b"/>
        <c:numFmt formatCode="ge" sourceLinked="1"/>
        <c:majorTickMark val="none"/>
        <c:minorTickMark val="none"/>
        <c:tickLblPos val="none"/>
        <c:crossAx val="494464656"/>
        <c:crosses val="autoZero"/>
        <c:auto val="0"/>
        <c:lblAlgn val="ctr"/>
        <c:lblOffset val="100"/>
        <c:noMultiLvlLbl val="1"/>
      </c:catAx>
      <c:valAx>
        <c:axId val="494464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467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CA-4770-8C18-5B455DC0378B}"/>
            </c:ext>
          </c:extLst>
        </c:ser>
        <c:dLbls>
          <c:showLegendKey val="0"/>
          <c:showVal val="0"/>
          <c:showCatName val="0"/>
          <c:showSerName val="0"/>
          <c:showPercent val="0"/>
          <c:showBubbleSize val="0"/>
        </c:dLbls>
        <c:gapWidth val="180"/>
        <c:overlap val="-90"/>
        <c:axId val="494461912"/>
        <c:axId val="49446779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CA-4770-8C18-5B455DC0378B}"/>
            </c:ext>
          </c:extLst>
        </c:ser>
        <c:dLbls>
          <c:showLegendKey val="0"/>
          <c:showVal val="0"/>
          <c:showCatName val="0"/>
          <c:showSerName val="0"/>
          <c:showPercent val="0"/>
          <c:showBubbleSize val="0"/>
        </c:dLbls>
        <c:marker val="1"/>
        <c:smooth val="0"/>
        <c:axId val="494461912"/>
        <c:axId val="494467792"/>
      </c:lineChart>
      <c:catAx>
        <c:axId val="494461912"/>
        <c:scaling>
          <c:orientation val="minMax"/>
        </c:scaling>
        <c:delete val="0"/>
        <c:axPos val="b"/>
        <c:numFmt formatCode="ge" sourceLinked="1"/>
        <c:majorTickMark val="none"/>
        <c:minorTickMark val="none"/>
        <c:tickLblPos val="none"/>
        <c:crossAx val="494467792"/>
        <c:crosses val="autoZero"/>
        <c:auto val="0"/>
        <c:lblAlgn val="ctr"/>
        <c:lblOffset val="100"/>
        <c:noMultiLvlLbl val="1"/>
      </c:catAx>
      <c:valAx>
        <c:axId val="49446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461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46-42D0-A311-8F47DB0D398C}"/>
            </c:ext>
          </c:extLst>
        </c:ser>
        <c:dLbls>
          <c:showLegendKey val="0"/>
          <c:showVal val="0"/>
          <c:showCatName val="0"/>
          <c:showSerName val="0"/>
          <c:showPercent val="0"/>
          <c:showBubbleSize val="0"/>
        </c:dLbls>
        <c:gapWidth val="180"/>
        <c:overlap val="-90"/>
        <c:axId val="494463480"/>
        <c:axId val="49446230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46-42D0-A311-8F47DB0D398C}"/>
            </c:ext>
          </c:extLst>
        </c:ser>
        <c:dLbls>
          <c:showLegendKey val="0"/>
          <c:showVal val="0"/>
          <c:showCatName val="0"/>
          <c:showSerName val="0"/>
          <c:showPercent val="0"/>
          <c:showBubbleSize val="0"/>
        </c:dLbls>
        <c:marker val="1"/>
        <c:smooth val="0"/>
        <c:axId val="494463480"/>
        <c:axId val="494462304"/>
      </c:lineChart>
      <c:catAx>
        <c:axId val="494463480"/>
        <c:scaling>
          <c:orientation val="minMax"/>
        </c:scaling>
        <c:delete val="0"/>
        <c:axPos val="b"/>
        <c:numFmt formatCode="ge" sourceLinked="1"/>
        <c:majorTickMark val="none"/>
        <c:minorTickMark val="none"/>
        <c:tickLblPos val="none"/>
        <c:crossAx val="494462304"/>
        <c:crosses val="autoZero"/>
        <c:auto val="0"/>
        <c:lblAlgn val="ctr"/>
        <c:lblOffset val="100"/>
        <c:noMultiLvlLbl val="1"/>
      </c:catAx>
      <c:valAx>
        <c:axId val="494462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4634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57-44FD-8132-B752A949127A}"/>
            </c:ext>
          </c:extLst>
        </c:ser>
        <c:dLbls>
          <c:showLegendKey val="0"/>
          <c:showVal val="0"/>
          <c:showCatName val="0"/>
          <c:showSerName val="0"/>
          <c:showPercent val="0"/>
          <c:showBubbleSize val="0"/>
        </c:dLbls>
        <c:gapWidth val="180"/>
        <c:overlap val="-90"/>
        <c:axId val="494465048"/>
        <c:axId val="49446544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57-44FD-8132-B752A949127A}"/>
            </c:ext>
          </c:extLst>
        </c:ser>
        <c:dLbls>
          <c:showLegendKey val="0"/>
          <c:showVal val="0"/>
          <c:showCatName val="0"/>
          <c:showSerName val="0"/>
          <c:showPercent val="0"/>
          <c:showBubbleSize val="0"/>
        </c:dLbls>
        <c:marker val="1"/>
        <c:smooth val="0"/>
        <c:axId val="494465048"/>
        <c:axId val="494465440"/>
      </c:lineChart>
      <c:catAx>
        <c:axId val="494465048"/>
        <c:scaling>
          <c:orientation val="minMax"/>
        </c:scaling>
        <c:delete val="0"/>
        <c:axPos val="b"/>
        <c:numFmt formatCode="ge" sourceLinked="1"/>
        <c:majorTickMark val="none"/>
        <c:minorTickMark val="none"/>
        <c:tickLblPos val="none"/>
        <c:crossAx val="494465440"/>
        <c:crosses val="autoZero"/>
        <c:auto val="0"/>
        <c:lblAlgn val="ctr"/>
        <c:lblOffset val="100"/>
        <c:noMultiLvlLbl val="1"/>
      </c:catAx>
      <c:valAx>
        <c:axId val="494465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465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10.199999999999999</c:v>
                </c:pt>
                <c:pt idx="1">
                  <c:v>12.8</c:v>
                </c:pt>
                <c:pt idx="2">
                  <c:v>12.3</c:v>
                </c:pt>
                <c:pt idx="3">
                  <c:v>12.7</c:v>
                </c:pt>
                <c:pt idx="4">
                  <c:v>12.4</c:v>
                </c:pt>
              </c:numCache>
            </c:numRef>
          </c:val>
          <c:extLst xmlns:c16r2="http://schemas.microsoft.com/office/drawing/2015/06/chart">
            <c:ext xmlns:c16="http://schemas.microsoft.com/office/drawing/2014/chart" uri="{C3380CC4-5D6E-409C-BE32-E72D297353CC}">
              <c16:uniqueId val="{00000000-7D81-4267-9B50-C28B986064FB}"/>
            </c:ext>
          </c:extLst>
        </c:ser>
        <c:dLbls>
          <c:showLegendKey val="0"/>
          <c:showVal val="0"/>
          <c:showCatName val="0"/>
          <c:showSerName val="0"/>
          <c:showPercent val="0"/>
          <c:showBubbleSize val="0"/>
        </c:dLbls>
        <c:gapWidth val="180"/>
        <c:overlap val="-90"/>
        <c:axId val="494468184"/>
        <c:axId val="49446661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8.9</c:v>
                </c:pt>
                <c:pt idx="1">
                  <c:v>11.8</c:v>
                </c:pt>
                <c:pt idx="2">
                  <c:v>15.3</c:v>
                </c:pt>
                <c:pt idx="3">
                  <c:v>15.4</c:v>
                </c:pt>
                <c:pt idx="4">
                  <c:v>15.1</c:v>
                </c:pt>
              </c:numCache>
            </c:numRef>
          </c:val>
          <c:smooth val="0"/>
          <c:extLst xmlns:c16r2="http://schemas.microsoft.com/office/drawing/2015/06/chart">
            <c:ext xmlns:c16="http://schemas.microsoft.com/office/drawing/2014/chart" uri="{C3380CC4-5D6E-409C-BE32-E72D297353CC}">
              <c16:uniqueId val="{00000001-7D81-4267-9B50-C28B986064FB}"/>
            </c:ext>
          </c:extLst>
        </c:ser>
        <c:dLbls>
          <c:showLegendKey val="0"/>
          <c:showVal val="0"/>
          <c:showCatName val="0"/>
          <c:showSerName val="0"/>
          <c:showPercent val="0"/>
          <c:showBubbleSize val="0"/>
        </c:dLbls>
        <c:marker val="1"/>
        <c:smooth val="0"/>
        <c:axId val="494468184"/>
        <c:axId val="494466616"/>
      </c:lineChart>
      <c:catAx>
        <c:axId val="494468184"/>
        <c:scaling>
          <c:orientation val="minMax"/>
        </c:scaling>
        <c:delete val="0"/>
        <c:axPos val="b"/>
        <c:numFmt formatCode="ge" sourceLinked="1"/>
        <c:majorTickMark val="none"/>
        <c:minorTickMark val="none"/>
        <c:tickLblPos val="none"/>
        <c:crossAx val="494466616"/>
        <c:crosses val="autoZero"/>
        <c:auto val="0"/>
        <c:lblAlgn val="ctr"/>
        <c:lblOffset val="100"/>
        <c:noMultiLvlLbl val="1"/>
      </c:catAx>
      <c:valAx>
        <c:axId val="494466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46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4.4000000000000004</c:v>
                </c:pt>
                <c:pt idx="1">
                  <c:v>6.4</c:v>
                </c:pt>
                <c:pt idx="2">
                  <c:v>3.2</c:v>
                </c:pt>
                <c:pt idx="3">
                  <c:v>6.5</c:v>
                </c:pt>
                <c:pt idx="4">
                  <c:v>7.2</c:v>
                </c:pt>
              </c:numCache>
            </c:numRef>
          </c:val>
          <c:extLst xmlns:c16r2="http://schemas.microsoft.com/office/drawing/2015/06/chart">
            <c:ext xmlns:c16="http://schemas.microsoft.com/office/drawing/2014/chart" uri="{C3380CC4-5D6E-409C-BE32-E72D297353CC}">
              <c16:uniqueId val="{00000000-59AE-4DB1-BC82-F8F8380E1BAA}"/>
            </c:ext>
          </c:extLst>
        </c:ser>
        <c:dLbls>
          <c:showLegendKey val="0"/>
          <c:showVal val="0"/>
          <c:showCatName val="0"/>
          <c:showSerName val="0"/>
          <c:showPercent val="0"/>
          <c:showBubbleSize val="0"/>
        </c:dLbls>
        <c:gapWidth val="180"/>
        <c:overlap val="-90"/>
        <c:axId val="494461128"/>
        <c:axId val="49446152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2</c:v>
                </c:pt>
                <c:pt idx="1">
                  <c:v>1.4</c:v>
                </c:pt>
                <c:pt idx="2">
                  <c:v>2.4</c:v>
                </c:pt>
                <c:pt idx="3">
                  <c:v>4.0999999999999996</c:v>
                </c:pt>
                <c:pt idx="4">
                  <c:v>2.2000000000000002</c:v>
                </c:pt>
              </c:numCache>
            </c:numRef>
          </c:val>
          <c:smooth val="0"/>
          <c:extLst xmlns:c16r2="http://schemas.microsoft.com/office/drawing/2015/06/chart">
            <c:ext xmlns:c16="http://schemas.microsoft.com/office/drawing/2014/chart" uri="{C3380CC4-5D6E-409C-BE32-E72D297353CC}">
              <c16:uniqueId val="{00000001-59AE-4DB1-BC82-F8F8380E1BAA}"/>
            </c:ext>
          </c:extLst>
        </c:ser>
        <c:dLbls>
          <c:showLegendKey val="0"/>
          <c:showVal val="0"/>
          <c:showCatName val="0"/>
          <c:showSerName val="0"/>
          <c:showPercent val="0"/>
          <c:showBubbleSize val="0"/>
        </c:dLbls>
        <c:marker val="1"/>
        <c:smooth val="0"/>
        <c:axId val="494461128"/>
        <c:axId val="494461520"/>
      </c:lineChart>
      <c:catAx>
        <c:axId val="494461128"/>
        <c:scaling>
          <c:orientation val="minMax"/>
        </c:scaling>
        <c:delete val="0"/>
        <c:axPos val="b"/>
        <c:numFmt formatCode="ge" sourceLinked="1"/>
        <c:majorTickMark val="none"/>
        <c:minorTickMark val="none"/>
        <c:tickLblPos val="none"/>
        <c:crossAx val="494461520"/>
        <c:crosses val="autoZero"/>
        <c:auto val="0"/>
        <c:lblAlgn val="ctr"/>
        <c:lblOffset val="100"/>
        <c:noMultiLvlLbl val="1"/>
      </c:catAx>
      <c:valAx>
        <c:axId val="49446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461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BF-4D21-8150-A5BE6990C96B}"/>
            </c:ext>
          </c:extLst>
        </c:ser>
        <c:dLbls>
          <c:showLegendKey val="0"/>
          <c:showVal val="0"/>
          <c:showCatName val="0"/>
          <c:showSerName val="0"/>
          <c:showPercent val="0"/>
          <c:showBubbleSize val="0"/>
        </c:dLbls>
        <c:gapWidth val="180"/>
        <c:overlap val="-90"/>
        <c:axId val="494717560"/>
        <c:axId val="49471795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1128.5999999999999</c:v>
                </c:pt>
                <c:pt idx="1">
                  <c:v>596.79999999999995</c:v>
                </c:pt>
                <c:pt idx="2">
                  <c:v>494.6</c:v>
                </c:pt>
                <c:pt idx="3">
                  <c:v>469.5</c:v>
                </c:pt>
                <c:pt idx="4">
                  <c:v>391.3</c:v>
                </c:pt>
              </c:numCache>
            </c:numRef>
          </c:val>
          <c:smooth val="0"/>
          <c:extLst xmlns:c16r2="http://schemas.microsoft.com/office/drawing/2015/06/chart">
            <c:ext xmlns:c16="http://schemas.microsoft.com/office/drawing/2014/chart" uri="{C3380CC4-5D6E-409C-BE32-E72D297353CC}">
              <c16:uniqueId val="{00000001-C9BF-4D21-8150-A5BE6990C96B}"/>
            </c:ext>
          </c:extLst>
        </c:ser>
        <c:dLbls>
          <c:showLegendKey val="0"/>
          <c:showVal val="0"/>
          <c:showCatName val="0"/>
          <c:showSerName val="0"/>
          <c:showPercent val="0"/>
          <c:showBubbleSize val="0"/>
        </c:dLbls>
        <c:marker val="1"/>
        <c:smooth val="0"/>
        <c:axId val="494717560"/>
        <c:axId val="494717952"/>
      </c:lineChart>
      <c:catAx>
        <c:axId val="494717560"/>
        <c:scaling>
          <c:orientation val="minMax"/>
        </c:scaling>
        <c:delete val="0"/>
        <c:axPos val="b"/>
        <c:numFmt formatCode="ge" sourceLinked="1"/>
        <c:majorTickMark val="none"/>
        <c:minorTickMark val="none"/>
        <c:tickLblPos val="none"/>
        <c:crossAx val="494717952"/>
        <c:crosses val="autoZero"/>
        <c:auto val="0"/>
        <c:lblAlgn val="ctr"/>
        <c:lblOffset val="100"/>
        <c:noMultiLvlLbl val="1"/>
      </c:catAx>
      <c:valAx>
        <c:axId val="49471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717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7.7</c:v>
                </c:pt>
                <c:pt idx="1">
                  <c:v>13</c:v>
                </c:pt>
                <c:pt idx="2">
                  <c:v>18.3</c:v>
                </c:pt>
                <c:pt idx="3">
                  <c:v>23.6</c:v>
                </c:pt>
                <c:pt idx="4">
                  <c:v>28.9</c:v>
                </c:pt>
              </c:numCache>
            </c:numRef>
          </c:val>
          <c:extLst xmlns:c16r2="http://schemas.microsoft.com/office/drawing/2015/06/chart">
            <c:ext xmlns:c16="http://schemas.microsoft.com/office/drawing/2014/chart" uri="{C3380CC4-5D6E-409C-BE32-E72D297353CC}">
              <c16:uniqueId val="{00000000-581A-4F63-9CD7-FE86F952C987}"/>
            </c:ext>
          </c:extLst>
        </c:ser>
        <c:dLbls>
          <c:showLegendKey val="0"/>
          <c:showVal val="0"/>
          <c:showCatName val="0"/>
          <c:showSerName val="0"/>
          <c:showPercent val="0"/>
          <c:showBubbleSize val="0"/>
        </c:dLbls>
        <c:gapWidth val="180"/>
        <c:overlap val="-90"/>
        <c:axId val="494718736"/>
        <c:axId val="494719520"/>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3.4</c:v>
                </c:pt>
                <c:pt idx="1">
                  <c:v>5.6</c:v>
                </c:pt>
                <c:pt idx="2">
                  <c:v>11.5</c:v>
                </c:pt>
                <c:pt idx="3">
                  <c:v>16.100000000000001</c:v>
                </c:pt>
                <c:pt idx="4">
                  <c:v>22.3</c:v>
                </c:pt>
              </c:numCache>
            </c:numRef>
          </c:val>
          <c:smooth val="0"/>
          <c:extLst xmlns:c16r2="http://schemas.microsoft.com/office/drawing/2015/06/chart">
            <c:ext xmlns:c16="http://schemas.microsoft.com/office/drawing/2014/chart" uri="{C3380CC4-5D6E-409C-BE32-E72D297353CC}">
              <c16:uniqueId val="{00000001-581A-4F63-9CD7-FE86F952C987}"/>
            </c:ext>
          </c:extLst>
        </c:ser>
        <c:dLbls>
          <c:showLegendKey val="0"/>
          <c:showVal val="0"/>
          <c:showCatName val="0"/>
          <c:showSerName val="0"/>
          <c:showPercent val="0"/>
          <c:showBubbleSize val="0"/>
        </c:dLbls>
        <c:marker val="1"/>
        <c:smooth val="0"/>
        <c:axId val="494718736"/>
        <c:axId val="494719520"/>
      </c:lineChart>
      <c:catAx>
        <c:axId val="494718736"/>
        <c:scaling>
          <c:orientation val="minMax"/>
        </c:scaling>
        <c:delete val="0"/>
        <c:axPos val="b"/>
        <c:numFmt formatCode="ge" sourceLinked="1"/>
        <c:majorTickMark val="none"/>
        <c:minorTickMark val="none"/>
        <c:tickLblPos val="none"/>
        <c:crossAx val="494719520"/>
        <c:crosses val="autoZero"/>
        <c:auto val="0"/>
        <c:lblAlgn val="ctr"/>
        <c:lblOffset val="100"/>
        <c:noMultiLvlLbl val="1"/>
      </c:catAx>
      <c:valAx>
        <c:axId val="49471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71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7797-471B-AB15-8311A85DA292}"/>
            </c:ext>
          </c:extLst>
        </c:ser>
        <c:dLbls>
          <c:showLegendKey val="0"/>
          <c:showVal val="0"/>
          <c:showCatName val="0"/>
          <c:showSerName val="0"/>
          <c:showPercent val="0"/>
          <c:showBubbleSize val="0"/>
        </c:dLbls>
        <c:gapWidth val="180"/>
        <c:overlap val="-90"/>
        <c:axId val="494719128"/>
        <c:axId val="49471599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7797-471B-AB15-8311A85DA292}"/>
            </c:ext>
          </c:extLst>
        </c:ser>
        <c:dLbls>
          <c:showLegendKey val="0"/>
          <c:showVal val="0"/>
          <c:showCatName val="0"/>
          <c:showSerName val="0"/>
          <c:showPercent val="0"/>
          <c:showBubbleSize val="0"/>
        </c:dLbls>
        <c:marker val="1"/>
        <c:smooth val="0"/>
        <c:axId val="494719128"/>
        <c:axId val="494715992"/>
      </c:lineChart>
      <c:catAx>
        <c:axId val="494719128"/>
        <c:scaling>
          <c:orientation val="minMax"/>
        </c:scaling>
        <c:delete val="0"/>
        <c:axPos val="b"/>
        <c:numFmt formatCode="ge" sourceLinked="1"/>
        <c:majorTickMark val="none"/>
        <c:minorTickMark val="none"/>
        <c:tickLblPos val="none"/>
        <c:crossAx val="494715992"/>
        <c:crosses val="autoZero"/>
        <c:auto val="0"/>
        <c:lblAlgn val="ctr"/>
        <c:lblOffset val="100"/>
        <c:noMultiLvlLbl val="1"/>
      </c:catAx>
      <c:valAx>
        <c:axId val="494715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471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28025"/>
          <a:ext cx="5173736"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99970" y="7328025"/>
          <a:ext cx="508120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53020" y="7328025"/>
          <a:ext cx="5173737"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87441" y="7328025"/>
          <a:ext cx="510597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82945" y="7328025"/>
          <a:ext cx="5183261"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（最大出力合計357,657kW）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（最大出力合計354,761kW）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（最大出力合計2,896kW）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25770"/>
          <a:ext cx="5171915" cy="29479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330921"/>
          <a:ext cx="5171915" cy="29341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439534"/>
          <a:ext cx="5171915" cy="29341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530830"/>
          <a:ext cx="5171915" cy="29341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585758"/>
          <a:ext cx="5171915" cy="29341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67906" y="12225770"/>
          <a:ext cx="4677627" cy="29479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67906" y="15330921"/>
          <a:ext cx="4677627" cy="29341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67906" y="18439534"/>
          <a:ext cx="4677627" cy="29341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67906" y="21530830"/>
          <a:ext cx="4677627" cy="29341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67906" y="24585758"/>
          <a:ext cx="4677627" cy="29341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715758" y="12225770"/>
          <a:ext cx="4677628" cy="29479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715758" y="15330921"/>
          <a:ext cx="4677628" cy="29341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715758" y="18439534"/>
          <a:ext cx="4677628" cy="29341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715758" y="21530830"/>
          <a:ext cx="4677628" cy="29341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715758" y="24585758"/>
          <a:ext cx="4677628" cy="29341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82215" y="12225770"/>
          <a:ext cx="4677628" cy="29479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82215" y="15330921"/>
          <a:ext cx="4677628" cy="29341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82215" y="18439534"/>
          <a:ext cx="4677628" cy="29341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82215" y="21530830"/>
          <a:ext cx="4677628" cy="29341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82215" y="24585758"/>
          <a:ext cx="4677628" cy="29341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82022" y="12225770"/>
          <a:ext cx="4677627" cy="29479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82022" y="15330921"/>
          <a:ext cx="4677627" cy="29341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82022" y="18439534"/>
          <a:ext cx="4677627" cy="29341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82022" y="21530830"/>
          <a:ext cx="4677627" cy="29341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82022" y="24585758"/>
          <a:ext cx="4677627" cy="29341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44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45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45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45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45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45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45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456"/>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457"/>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45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45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46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461"/>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462"/>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46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46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46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466"/>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467"/>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46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46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47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471"/>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472"/>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47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47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475"/>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476"/>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477"/>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47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479"/>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3480"/>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3481"/>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3482"/>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3483"/>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484"/>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485"/>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486"/>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487"/>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488"/>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80" zoomScaleNormal="80" workbookViewId="0">
      <selection activeCell="B1" sqref="B1"/>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神奈川県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2">
      <c r="A3" s="1"/>
      <c r="B3" s="127" t="str">
        <f>データ!I6</f>
        <v>法適用</v>
      </c>
      <c r="C3" s="128"/>
      <c r="D3" s="128"/>
      <c r="E3" s="128"/>
      <c r="F3" s="128" t="str">
        <f>データ!J6</f>
        <v>電気事業</v>
      </c>
      <c r="G3" s="128"/>
      <c r="H3" s="128"/>
      <c r="I3" s="128"/>
      <c r="J3" s="128" t="str">
        <f>データ!K6</f>
        <v>自治体職員</v>
      </c>
      <c r="K3" s="128"/>
      <c r="L3" s="128"/>
      <c r="M3" s="128"/>
      <c r="N3" s="129">
        <f>データ!L6</f>
        <v>85.6</v>
      </c>
      <c r="O3" s="129"/>
      <c r="P3" s="129"/>
      <c r="Q3" s="130"/>
      <c r="R3" s="1"/>
      <c r="S3" s="131" t="s">
        <v>282</v>
      </c>
      <c r="T3" s="132"/>
      <c r="U3" s="132"/>
      <c r="V3" s="132"/>
      <c r="W3" s="132"/>
      <c r="X3" s="132"/>
      <c r="Y3" s="132"/>
      <c r="Z3" s="132"/>
      <c r="AA3" s="132"/>
      <c r="AB3" s="132"/>
      <c r="AC3" s="132"/>
      <c r="AD3" s="132"/>
      <c r="AE3" s="132"/>
      <c r="AF3" s="132"/>
      <c r="AG3" s="132"/>
      <c r="AH3" s="133"/>
      <c r="AI3" s="1"/>
      <c r="AJ3" s="1"/>
      <c r="AK3" s="118" t="s">
        <v>279</v>
      </c>
      <c r="AL3" s="119"/>
      <c r="AM3" s="119"/>
      <c r="AN3" s="119"/>
      <c r="AO3" s="119"/>
      <c r="AP3" s="119"/>
      <c r="AQ3" s="120"/>
    </row>
    <row r="4" spans="1:43" ht="23.1" customHeight="1" x14ac:dyDescent="0.2">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2">
      <c r="A5" s="1"/>
      <c r="B5" s="140">
        <f>データ!M6</f>
        <v>14</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2">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2">
      <c r="A7" s="1"/>
      <c r="B7" s="144" t="str">
        <f>データ!Q6</f>
        <v>-</v>
      </c>
      <c r="C7" s="142"/>
      <c r="D7" s="142"/>
      <c r="E7" s="142"/>
      <c r="F7" s="145" t="s">
        <v>126</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2">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5">
      <c r="A9" s="1"/>
      <c r="B9" s="152" t="s">
        <v>129</v>
      </c>
      <c r="C9" s="153"/>
      <c r="D9" s="153"/>
      <c r="E9" s="153"/>
      <c r="F9" s="154">
        <f>データ!V6</f>
        <v>0.89</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5">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2">
      <c r="A11" s="1"/>
      <c r="B11" s="112" t="s">
        <v>19</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2">
      <c r="A12" s="1"/>
      <c r="B12" s="124" t="s">
        <v>20</v>
      </c>
      <c r="C12" s="125"/>
      <c r="D12" s="125"/>
      <c r="E12" s="125"/>
      <c r="F12" s="161">
        <f>データ!W6</f>
        <v>352521</v>
      </c>
      <c r="G12" s="162"/>
      <c r="H12" s="161">
        <f>データ!X6</f>
        <v>358639</v>
      </c>
      <c r="I12" s="162"/>
      <c r="J12" s="161">
        <f>データ!Y6</f>
        <v>298720</v>
      </c>
      <c r="K12" s="162"/>
      <c r="L12" s="161">
        <f>データ!Z6</f>
        <v>291161</v>
      </c>
      <c r="M12" s="162"/>
      <c r="N12" s="150">
        <f>データ!AA6</f>
        <v>374330</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2">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2">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2">
      <c r="A15" s="1"/>
      <c r="B15" s="168" t="s">
        <v>23</v>
      </c>
      <c r="C15" s="169"/>
      <c r="D15" s="169"/>
      <c r="E15" s="170"/>
      <c r="F15" s="171">
        <f>データ!AL6</f>
        <v>2583</v>
      </c>
      <c r="G15" s="171"/>
      <c r="H15" s="171">
        <f>データ!AM6</f>
        <v>3261</v>
      </c>
      <c r="I15" s="171"/>
      <c r="J15" s="171">
        <f>データ!AN6</f>
        <v>3130</v>
      </c>
      <c r="K15" s="171"/>
      <c r="L15" s="171">
        <f>データ!AO6</f>
        <v>3211</v>
      </c>
      <c r="M15" s="171"/>
      <c r="N15" s="172">
        <f>データ!AP6</f>
        <v>3147</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5">
      <c r="A16" s="1"/>
      <c r="B16" s="174" t="s">
        <v>24</v>
      </c>
      <c r="C16" s="175"/>
      <c r="D16" s="175"/>
      <c r="E16" s="176"/>
      <c r="F16" s="177">
        <f>データ!AQ6</f>
        <v>355104</v>
      </c>
      <c r="G16" s="177"/>
      <c r="H16" s="177">
        <f>データ!AR6</f>
        <v>361900</v>
      </c>
      <c r="I16" s="177"/>
      <c r="J16" s="177">
        <f>データ!AS6</f>
        <v>301850</v>
      </c>
      <c r="K16" s="177"/>
      <c r="L16" s="177">
        <f>データ!AT6</f>
        <v>294372</v>
      </c>
      <c r="M16" s="177"/>
      <c r="N16" s="166">
        <f>データ!AU6</f>
        <v>377477</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5">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2">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5">
      <c r="A19" s="1"/>
      <c r="B19" s="174" t="s">
        <v>27</v>
      </c>
      <c r="C19" s="175"/>
      <c r="D19" s="175"/>
      <c r="E19" s="176"/>
      <c r="F19" s="180">
        <f>データ!AV6</f>
        <v>5858660</v>
      </c>
      <c r="G19" s="180"/>
      <c r="H19" s="180"/>
      <c r="I19" s="180">
        <f>データ!AW6</f>
        <v>128690</v>
      </c>
      <c r="J19" s="180"/>
      <c r="K19" s="180"/>
      <c r="L19" s="180">
        <f>データ!AX6</f>
        <v>5987350</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 customHeight="1" x14ac:dyDescent="0.2">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 customHeight="1" x14ac:dyDescent="0.2">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85" t="s">
        <v>280</v>
      </c>
      <c r="AL40" s="186"/>
      <c r="AM40" s="186"/>
      <c r="AN40" s="186"/>
      <c r="AO40" s="186"/>
      <c r="AP40" s="186"/>
      <c r="AQ40" s="187"/>
    </row>
    <row r="41" spans="1:43" ht="29.4" customHeight="1" x14ac:dyDescent="0.2">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85"/>
      <c r="AL41" s="186"/>
      <c r="AM41" s="186"/>
      <c r="AN41" s="186"/>
      <c r="AO41" s="186"/>
      <c r="AP41" s="186"/>
      <c r="AQ41" s="187"/>
    </row>
    <row r="42" spans="1:43" ht="43.35" customHeight="1" x14ac:dyDescent="0.2">
      <c r="A42" s="1"/>
      <c r="B42" s="191"/>
      <c r="C42" s="192"/>
      <c r="D42" s="192"/>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85"/>
      <c r="AL42" s="186"/>
      <c r="AM42" s="186"/>
      <c r="AN42" s="186"/>
      <c r="AO42" s="186"/>
      <c r="AP42" s="186"/>
      <c r="AQ42" s="187"/>
    </row>
    <row r="43" spans="1:43" ht="16.350000000000001"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85"/>
      <c r="AL43" s="186"/>
      <c r="AM43" s="186"/>
      <c r="AN43" s="186"/>
      <c r="AO43" s="186"/>
      <c r="AP43" s="186"/>
      <c r="AQ43" s="187"/>
    </row>
    <row r="44" spans="1:43" ht="16.350000000000001"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85"/>
      <c r="AL44" s="186"/>
      <c r="AM44" s="186"/>
      <c r="AN44" s="186"/>
      <c r="AO44" s="186"/>
      <c r="AP44" s="186"/>
      <c r="AQ44" s="187"/>
    </row>
    <row r="45" spans="1:43" ht="16.350000000000001"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85"/>
      <c r="AL45" s="186"/>
      <c r="AM45" s="186"/>
      <c r="AN45" s="186"/>
      <c r="AO45" s="186"/>
      <c r="AP45" s="186"/>
      <c r="AQ45" s="187"/>
    </row>
    <row r="46" spans="1:43" ht="16.350000000000001"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85"/>
      <c r="AL46" s="186"/>
      <c r="AM46" s="186"/>
      <c r="AN46" s="186"/>
      <c r="AO46" s="186"/>
      <c r="AP46" s="186"/>
      <c r="AQ46" s="187"/>
    </row>
    <row r="47" spans="1:43" ht="16.350000000000001"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85"/>
      <c r="AL47" s="186"/>
      <c r="AM47" s="186"/>
      <c r="AN47" s="186"/>
      <c r="AO47" s="186"/>
      <c r="AP47" s="186"/>
      <c r="AQ47" s="187"/>
    </row>
    <row r="48" spans="1:43" ht="16.350000000000001"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85"/>
      <c r="AL48" s="186"/>
      <c r="AM48" s="186"/>
      <c r="AN48" s="186"/>
      <c r="AO48" s="186"/>
      <c r="AP48" s="186"/>
      <c r="AQ48" s="187"/>
    </row>
    <row r="49" spans="1:43" ht="16.350000000000001"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85"/>
      <c r="AL49" s="186"/>
      <c r="AM49" s="186"/>
      <c r="AN49" s="186"/>
      <c r="AO49" s="186"/>
      <c r="AP49" s="186"/>
      <c r="AQ49" s="187"/>
    </row>
    <row r="50" spans="1:43" ht="16.350000000000001"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85"/>
      <c r="AL50" s="186"/>
      <c r="AM50" s="186"/>
      <c r="AN50" s="186"/>
      <c r="AO50" s="186"/>
      <c r="AP50" s="186"/>
      <c r="AQ50" s="187"/>
    </row>
    <row r="51" spans="1:43" ht="16.350000000000001"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85"/>
      <c r="AL51" s="186"/>
      <c r="AM51" s="186"/>
      <c r="AN51" s="186"/>
      <c r="AO51" s="186"/>
      <c r="AP51" s="186"/>
      <c r="AQ51" s="187"/>
    </row>
    <row r="52" spans="1:43" ht="16.350000000000001"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85"/>
      <c r="AL52" s="186"/>
      <c r="AM52" s="186"/>
      <c r="AN52" s="186"/>
      <c r="AO52" s="186"/>
      <c r="AP52" s="186"/>
      <c r="AQ52" s="187"/>
    </row>
    <row r="53" spans="1:43" ht="16.350000000000001"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85"/>
      <c r="AL53" s="186"/>
      <c r="AM53" s="186"/>
      <c r="AN53" s="186"/>
      <c r="AO53" s="186"/>
      <c r="AP53" s="186"/>
      <c r="AQ53" s="187"/>
    </row>
    <row r="54" spans="1:43" ht="16.350000000000001"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85"/>
      <c r="AL54" s="186"/>
      <c r="AM54" s="186"/>
      <c r="AN54" s="186"/>
      <c r="AO54" s="186"/>
      <c r="AP54" s="186"/>
      <c r="AQ54" s="187"/>
    </row>
    <row r="55" spans="1:43" ht="16.350000000000001"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85"/>
      <c r="AL55" s="186"/>
      <c r="AM55" s="186"/>
      <c r="AN55" s="186"/>
      <c r="AO55" s="186"/>
      <c r="AP55" s="186"/>
      <c r="AQ55" s="187"/>
    </row>
    <row r="56" spans="1:43" ht="16.350000000000001"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85"/>
      <c r="AL56" s="186"/>
      <c r="AM56" s="186"/>
      <c r="AN56" s="186"/>
      <c r="AO56" s="186"/>
      <c r="AP56" s="186"/>
      <c r="AQ56" s="187"/>
    </row>
    <row r="57" spans="1:43" ht="16.350000000000001"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85"/>
      <c r="AL57" s="186"/>
      <c r="AM57" s="186"/>
      <c r="AN57" s="186"/>
      <c r="AO57" s="186"/>
      <c r="AP57" s="186"/>
      <c r="AQ57" s="187"/>
    </row>
    <row r="58" spans="1:43" ht="16.350000000000001"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85"/>
      <c r="AL58" s="186"/>
      <c r="AM58" s="186"/>
      <c r="AN58" s="186"/>
      <c r="AO58" s="186"/>
      <c r="AP58" s="186"/>
      <c r="AQ58" s="187"/>
    </row>
    <row r="59" spans="1:43" ht="16.350000000000001"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85"/>
      <c r="AL59" s="186"/>
      <c r="AM59" s="186"/>
      <c r="AN59" s="186"/>
      <c r="AO59" s="186"/>
      <c r="AP59" s="186"/>
      <c r="AQ59" s="187"/>
    </row>
    <row r="60" spans="1:43" ht="16.350000000000001"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85"/>
      <c r="AL60" s="186"/>
      <c r="AM60" s="186"/>
      <c r="AN60" s="186"/>
      <c r="AO60" s="186"/>
      <c r="AP60" s="186"/>
      <c r="AQ60" s="187"/>
    </row>
    <row r="61" spans="1:43" ht="16.350000000000001"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85"/>
      <c r="AL61" s="186"/>
      <c r="AM61" s="186"/>
      <c r="AN61" s="186"/>
      <c r="AO61" s="186"/>
      <c r="AP61" s="186"/>
      <c r="AQ61" s="187"/>
    </row>
    <row r="62" spans="1:43" ht="16.350000000000001"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85"/>
      <c r="AL62" s="186"/>
      <c r="AM62" s="186"/>
      <c r="AN62" s="186"/>
      <c r="AO62" s="186"/>
      <c r="AP62" s="186"/>
      <c r="AQ62" s="187"/>
    </row>
    <row r="63" spans="1:43" ht="16.350000000000001"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85"/>
      <c r="AL63" s="186"/>
      <c r="AM63" s="186"/>
      <c r="AN63" s="186"/>
      <c r="AO63" s="186"/>
      <c r="AP63" s="186"/>
      <c r="AQ63" s="187"/>
    </row>
    <row r="64" spans="1:43" ht="16.350000000000001"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85"/>
      <c r="AL64" s="186"/>
      <c r="AM64" s="186"/>
      <c r="AN64" s="186"/>
      <c r="AO64" s="186"/>
      <c r="AP64" s="186"/>
      <c r="AQ64" s="187"/>
    </row>
    <row r="65" spans="1:43" ht="16.350000000000001"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85"/>
      <c r="AL65" s="186"/>
      <c r="AM65" s="186"/>
      <c r="AN65" s="186"/>
      <c r="AO65" s="186"/>
      <c r="AP65" s="186"/>
      <c r="AQ65" s="187"/>
    </row>
    <row r="66" spans="1:43" ht="16.350000000000001"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85"/>
      <c r="AL66" s="186"/>
      <c r="AM66" s="186"/>
      <c r="AN66" s="186"/>
      <c r="AO66" s="186"/>
      <c r="AP66" s="186"/>
      <c r="AQ66" s="187"/>
    </row>
    <row r="67" spans="1:43" ht="16.350000000000001"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85"/>
      <c r="AL67" s="186"/>
      <c r="AM67" s="186"/>
      <c r="AN67" s="186"/>
      <c r="AO67" s="186"/>
      <c r="AP67" s="186"/>
      <c r="AQ67" s="187"/>
    </row>
    <row r="68" spans="1:43" ht="16.350000000000001"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85"/>
      <c r="AL68" s="186"/>
      <c r="AM68" s="186"/>
      <c r="AN68" s="186"/>
      <c r="AO68" s="186"/>
      <c r="AP68" s="186"/>
      <c r="AQ68" s="187"/>
    </row>
    <row r="69" spans="1:43" ht="16.350000000000001"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85"/>
      <c r="AL69" s="186"/>
      <c r="AM69" s="186"/>
      <c r="AN69" s="186"/>
      <c r="AO69" s="186"/>
      <c r="AP69" s="186"/>
      <c r="AQ69" s="187"/>
    </row>
    <row r="70" spans="1:43" ht="16.350000000000001"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85"/>
      <c r="AL70" s="186"/>
      <c r="AM70" s="186"/>
      <c r="AN70" s="186"/>
      <c r="AO70" s="186"/>
      <c r="AP70" s="186"/>
      <c r="AQ70" s="187"/>
    </row>
    <row r="71" spans="1:43" ht="16.350000000000001"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85"/>
      <c r="AL71" s="186"/>
      <c r="AM71" s="186"/>
      <c r="AN71" s="186"/>
      <c r="AO71" s="186"/>
      <c r="AP71" s="186"/>
      <c r="AQ71" s="187"/>
    </row>
    <row r="72" spans="1:43" ht="16.350000000000001"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85"/>
      <c r="AL72" s="186"/>
      <c r="AM72" s="186"/>
      <c r="AN72" s="186"/>
      <c r="AO72" s="186"/>
      <c r="AP72" s="186"/>
      <c r="AQ72" s="187"/>
    </row>
    <row r="73" spans="1:43" ht="16.350000000000001"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85"/>
      <c r="AL73" s="186"/>
      <c r="AM73" s="186"/>
      <c r="AN73" s="186"/>
      <c r="AO73" s="186"/>
      <c r="AP73" s="186"/>
      <c r="AQ73" s="187"/>
    </row>
    <row r="74" spans="1:43" ht="16.350000000000001"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85"/>
      <c r="AL74" s="186"/>
      <c r="AM74" s="186"/>
      <c r="AN74" s="186"/>
      <c r="AO74" s="186"/>
      <c r="AP74" s="186"/>
      <c r="AQ74" s="187"/>
    </row>
    <row r="75" spans="1:43" ht="16.350000000000001"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85"/>
      <c r="AL75" s="186"/>
      <c r="AM75" s="186"/>
      <c r="AN75" s="186"/>
      <c r="AO75" s="186"/>
      <c r="AP75" s="186"/>
      <c r="AQ75" s="187"/>
    </row>
    <row r="76" spans="1:43" ht="16.350000000000001"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85"/>
      <c r="AL76" s="186"/>
      <c r="AM76" s="186"/>
      <c r="AN76" s="186"/>
      <c r="AO76" s="186"/>
      <c r="AP76" s="186"/>
      <c r="AQ76" s="187"/>
    </row>
    <row r="77" spans="1:43" ht="16.350000000000001"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85"/>
      <c r="AL77" s="186"/>
      <c r="AM77" s="186"/>
      <c r="AN77" s="186"/>
      <c r="AO77" s="186"/>
      <c r="AP77" s="186"/>
      <c r="AQ77" s="187"/>
    </row>
    <row r="78" spans="1:43" ht="16.350000000000001"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85"/>
      <c r="AL78" s="186"/>
      <c r="AM78" s="186"/>
      <c r="AN78" s="186"/>
      <c r="AO78" s="186"/>
      <c r="AP78" s="186"/>
      <c r="AQ78" s="187"/>
    </row>
    <row r="79" spans="1:43" ht="16.350000000000001"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85"/>
      <c r="AL79" s="186"/>
      <c r="AM79" s="186"/>
      <c r="AN79" s="186"/>
      <c r="AO79" s="186"/>
      <c r="AP79" s="186"/>
      <c r="AQ79" s="187"/>
    </row>
    <row r="80" spans="1:43" ht="16.350000000000001"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85"/>
      <c r="AL80" s="186"/>
      <c r="AM80" s="186"/>
      <c r="AN80" s="186"/>
      <c r="AO80" s="186"/>
      <c r="AP80" s="186"/>
      <c r="AQ80" s="187"/>
    </row>
    <row r="81" spans="1:43" ht="16.350000000000001"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85"/>
      <c r="AL81" s="186"/>
      <c r="AM81" s="186"/>
      <c r="AN81" s="186"/>
      <c r="AO81" s="186"/>
      <c r="AP81" s="186"/>
      <c r="AQ81" s="187"/>
    </row>
    <row r="82" spans="1:43" ht="16.350000000000001"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85"/>
      <c r="AL82" s="186"/>
      <c r="AM82" s="186"/>
      <c r="AN82" s="186"/>
      <c r="AO82" s="186"/>
      <c r="AP82" s="186"/>
      <c r="AQ82" s="187"/>
    </row>
    <row r="83" spans="1:43" ht="16.350000000000001"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85"/>
      <c r="AL83" s="186"/>
      <c r="AM83" s="186"/>
      <c r="AN83" s="186"/>
      <c r="AO83" s="186"/>
      <c r="AP83" s="186"/>
      <c r="AQ83" s="187"/>
    </row>
    <row r="84" spans="1:43" ht="16.350000000000001"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85"/>
      <c r="AL84" s="186"/>
      <c r="AM84" s="186"/>
      <c r="AN84" s="186"/>
      <c r="AO84" s="186"/>
      <c r="AP84" s="186"/>
      <c r="AQ84" s="187"/>
    </row>
    <row r="85" spans="1:43" ht="16.350000000000001"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85"/>
      <c r="AL85" s="186"/>
      <c r="AM85" s="186"/>
      <c r="AN85" s="186"/>
      <c r="AO85" s="186"/>
      <c r="AP85" s="186"/>
      <c r="AQ85" s="187"/>
    </row>
    <row r="86" spans="1:43" ht="16.350000000000001"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85"/>
      <c r="AL86" s="186"/>
      <c r="AM86" s="186"/>
      <c r="AN86" s="186"/>
      <c r="AO86" s="186"/>
      <c r="AP86" s="186"/>
      <c r="AQ86" s="187"/>
    </row>
    <row r="87" spans="1:43" ht="16.350000000000001"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85"/>
      <c r="AL87" s="186"/>
      <c r="AM87" s="186"/>
      <c r="AN87" s="186"/>
      <c r="AO87" s="186"/>
      <c r="AP87" s="186"/>
      <c r="AQ87" s="187"/>
    </row>
    <row r="88" spans="1:43" ht="16.350000000000001"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85"/>
      <c r="AL88" s="186"/>
      <c r="AM88" s="186"/>
      <c r="AN88" s="186"/>
      <c r="AO88" s="186"/>
      <c r="AP88" s="186"/>
      <c r="AQ88" s="187"/>
    </row>
    <row r="89" spans="1:43" ht="16.350000000000001"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85"/>
      <c r="AL89" s="186"/>
      <c r="AM89" s="186"/>
      <c r="AN89" s="186"/>
      <c r="AO89" s="186"/>
      <c r="AP89" s="186"/>
      <c r="AQ89" s="187"/>
    </row>
    <row r="90" spans="1:43" ht="16.350000000000001"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85"/>
      <c r="AL90" s="186"/>
      <c r="AM90" s="186"/>
      <c r="AN90" s="186"/>
      <c r="AO90" s="186"/>
      <c r="AP90" s="186"/>
      <c r="AQ90" s="187"/>
    </row>
    <row r="91" spans="1:43" ht="16.350000000000001"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85"/>
      <c r="AL91" s="186"/>
      <c r="AM91" s="186"/>
      <c r="AN91" s="186"/>
      <c r="AO91" s="186"/>
      <c r="AP91" s="186"/>
      <c r="AQ91" s="187"/>
    </row>
    <row r="92" spans="1:43" ht="16.350000000000001"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85"/>
      <c r="AL92" s="186"/>
      <c r="AM92" s="186"/>
      <c r="AN92" s="186"/>
      <c r="AO92" s="186"/>
      <c r="AP92" s="186"/>
      <c r="AQ92" s="187"/>
    </row>
    <row r="93" spans="1:43" ht="16.350000000000001"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85"/>
      <c r="AL93" s="186"/>
      <c r="AM93" s="186"/>
      <c r="AN93" s="186"/>
      <c r="AO93" s="186"/>
      <c r="AP93" s="186"/>
      <c r="AQ93" s="187"/>
    </row>
    <row r="94" spans="1:43" ht="16.350000000000001"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85"/>
      <c r="AL94" s="186"/>
      <c r="AM94" s="186"/>
      <c r="AN94" s="186"/>
      <c r="AO94" s="186"/>
      <c r="AP94" s="186"/>
      <c r="AQ94" s="187"/>
    </row>
    <row r="95" spans="1:43" ht="16.350000000000001"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85"/>
      <c r="AL95" s="186"/>
      <c r="AM95" s="186"/>
      <c r="AN95" s="186"/>
      <c r="AO95" s="186"/>
      <c r="AP95" s="186"/>
      <c r="AQ95" s="187"/>
    </row>
    <row r="96" spans="1:43" ht="16.350000000000001"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88"/>
      <c r="AL96" s="189"/>
      <c r="AM96" s="189"/>
      <c r="AN96" s="189"/>
      <c r="AO96" s="189"/>
      <c r="AP96" s="189"/>
      <c r="AQ96" s="190"/>
    </row>
    <row r="97" spans="1:43" ht="16.350000000000001"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93"/>
      <c r="AL98" s="194"/>
      <c r="AM98" s="194"/>
      <c r="AN98" s="194"/>
      <c r="AO98" s="194"/>
      <c r="AP98" s="194"/>
      <c r="AQ98" s="195"/>
    </row>
    <row r="99" spans="1:43" ht="16.350000000000001"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6" t="s">
        <v>281</v>
      </c>
      <c r="AL99" s="197"/>
      <c r="AM99" s="197"/>
      <c r="AN99" s="197"/>
      <c r="AO99" s="197"/>
      <c r="AP99" s="197"/>
      <c r="AQ99" s="198"/>
    </row>
    <row r="100" spans="1:43" ht="16.350000000000001"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6"/>
      <c r="AL100" s="197"/>
      <c r="AM100" s="197"/>
      <c r="AN100" s="197"/>
      <c r="AO100" s="197"/>
      <c r="AP100" s="197"/>
      <c r="AQ100" s="198"/>
    </row>
    <row r="101" spans="1:43" ht="16.350000000000001"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6"/>
      <c r="AL101" s="197"/>
      <c r="AM101" s="197"/>
      <c r="AN101" s="197"/>
      <c r="AO101" s="197"/>
      <c r="AP101" s="197"/>
      <c r="AQ101" s="198"/>
    </row>
    <row r="102" spans="1:43" ht="16.350000000000001"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6"/>
      <c r="AL102" s="197"/>
      <c r="AM102" s="197"/>
      <c r="AN102" s="197"/>
      <c r="AO102" s="197"/>
      <c r="AP102" s="197"/>
      <c r="AQ102" s="198"/>
    </row>
    <row r="103" spans="1:43" ht="16.350000000000001"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6"/>
      <c r="AL103" s="197"/>
      <c r="AM103" s="197"/>
      <c r="AN103" s="197"/>
      <c r="AO103" s="197"/>
      <c r="AP103" s="197"/>
      <c r="AQ103" s="198"/>
    </row>
    <row r="104" spans="1:43" ht="16.350000000000001"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6"/>
      <c r="AL104" s="197"/>
      <c r="AM104" s="197"/>
      <c r="AN104" s="197"/>
      <c r="AO104" s="197"/>
      <c r="AP104" s="197"/>
      <c r="AQ104" s="198"/>
    </row>
    <row r="105" spans="1:43" ht="16.350000000000001"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6"/>
      <c r="AL105" s="197"/>
      <c r="AM105" s="197"/>
      <c r="AN105" s="197"/>
      <c r="AO105" s="197"/>
      <c r="AP105" s="197"/>
      <c r="AQ105" s="198"/>
    </row>
    <row r="106" spans="1:43" ht="16.350000000000001"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6"/>
      <c r="AL106" s="197"/>
      <c r="AM106" s="197"/>
      <c r="AN106" s="197"/>
      <c r="AO106" s="197"/>
      <c r="AP106" s="197"/>
      <c r="AQ106" s="198"/>
    </row>
    <row r="107" spans="1:43" ht="16.350000000000001"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6"/>
      <c r="AL107" s="197"/>
      <c r="AM107" s="197"/>
      <c r="AN107" s="197"/>
      <c r="AO107" s="197"/>
      <c r="AP107" s="197"/>
      <c r="AQ107" s="198"/>
    </row>
    <row r="108" spans="1:43" ht="16.350000000000001"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6"/>
      <c r="AL108" s="197"/>
      <c r="AM108" s="197"/>
      <c r="AN108" s="197"/>
      <c r="AO108" s="197"/>
      <c r="AP108" s="197"/>
      <c r="AQ108" s="198"/>
    </row>
    <row r="109" spans="1:43" ht="16.350000000000001"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6"/>
      <c r="AL109" s="197"/>
      <c r="AM109" s="197"/>
      <c r="AN109" s="197"/>
      <c r="AO109" s="197"/>
      <c r="AP109" s="197"/>
      <c r="AQ109" s="198"/>
    </row>
    <row r="110" spans="1:43" ht="16.350000000000001"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6"/>
      <c r="AL110" s="197"/>
      <c r="AM110" s="197"/>
      <c r="AN110" s="197"/>
      <c r="AO110" s="197"/>
      <c r="AP110" s="197"/>
      <c r="AQ110" s="198"/>
    </row>
    <row r="111" spans="1:43" ht="16.350000000000001"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6"/>
      <c r="AL111" s="197"/>
      <c r="AM111" s="197"/>
      <c r="AN111" s="197"/>
      <c r="AO111" s="197"/>
      <c r="AP111" s="197"/>
      <c r="AQ111" s="198"/>
    </row>
    <row r="112" spans="1:43" ht="16.350000000000001"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6"/>
      <c r="AL112" s="197"/>
      <c r="AM112" s="197"/>
      <c r="AN112" s="197"/>
      <c r="AO112" s="197"/>
      <c r="AP112" s="197"/>
      <c r="AQ112" s="198"/>
    </row>
    <row r="113" spans="1:43" ht="16.350000000000001"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6"/>
      <c r="AL113" s="197"/>
      <c r="AM113" s="197"/>
      <c r="AN113" s="197"/>
      <c r="AO113" s="197"/>
      <c r="AP113" s="197"/>
      <c r="AQ113" s="198"/>
    </row>
    <row r="114" spans="1:43" ht="16.350000000000001"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6"/>
      <c r="AL114" s="197"/>
      <c r="AM114" s="197"/>
      <c r="AN114" s="197"/>
      <c r="AO114" s="197"/>
      <c r="AP114" s="197"/>
      <c r="AQ114" s="198"/>
    </row>
    <row r="115" spans="1:43" ht="16.350000000000001"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6"/>
      <c r="AL115" s="197"/>
      <c r="AM115" s="197"/>
      <c r="AN115" s="197"/>
      <c r="AO115" s="197"/>
      <c r="AP115" s="197"/>
      <c r="AQ115" s="198"/>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6"/>
      <c r="AL116" s="197"/>
      <c r="AM116" s="197"/>
      <c r="AN116" s="197"/>
      <c r="AO116" s="197"/>
      <c r="AP116" s="197"/>
      <c r="AQ116" s="198"/>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9"/>
      <c r="AL117" s="200"/>
      <c r="AM117" s="200"/>
      <c r="AN117" s="200"/>
      <c r="AO117" s="200"/>
      <c r="AP117" s="200"/>
      <c r="AQ117" s="201"/>
    </row>
    <row r="118" spans="1:43" ht="21" customHeight="1" x14ac:dyDescent="0.2">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QkZVkpDf9jbZXfIOpgQ4ersFZKpyafMZxDhH3xrze79ln0ZnKuTlkPiCtdGajwQNbag9UgKAFWo3DnPQRhQC6Q==" saltValue="DRQTZqOQxQbGpSoRaJf9m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2">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2">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92.4" x14ac:dyDescent="0.2">
      <c r="A6" s="49" t="s">
        <v>114</v>
      </c>
      <c r="B6" s="67" t="str">
        <f>B7</f>
        <v>2018</v>
      </c>
      <c r="C6" s="67" t="str">
        <f t="shared" ref="C6:AX6" si="6">C7</f>
        <v>140007</v>
      </c>
      <c r="D6" s="67" t="str">
        <f t="shared" si="6"/>
        <v>46</v>
      </c>
      <c r="E6" s="67" t="str">
        <f t="shared" si="6"/>
        <v>04</v>
      </c>
      <c r="F6" s="67" t="str">
        <f t="shared" si="6"/>
        <v>0</v>
      </c>
      <c r="G6" s="67" t="str">
        <f t="shared" si="6"/>
        <v>000</v>
      </c>
      <c r="H6" s="67" t="str">
        <f t="shared" si="6"/>
        <v>神奈川県</v>
      </c>
      <c r="I6" s="67" t="str">
        <f t="shared" si="6"/>
        <v>法適用</v>
      </c>
      <c r="J6" s="67" t="str">
        <f t="shared" si="6"/>
        <v>電気事業</v>
      </c>
      <c r="K6" s="67" t="str">
        <f t="shared" si="6"/>
        <v>自治体職員</v>
      </c>
      <c r="L6" s="68">
        <f t="shared" si="6"/>
        <v>85.6</v>
      </c>
      <c r="M6" s="69">
        <f t="shared" si="6"/>
        <v>14</v>
      </c>
      <c r="N6" s="69" t="str">
        <f t="shared" si="6"/>
        <v>-</v>
      </c>
      <c r="O6" s="69" t="str">
        <f t="shared" si="6"/>
        <v>-</v>
      </c>
      <c r="P6" s="69">
        <f t="shared" si="6"/>
        <v>2</v>
      </c>
      <c r="Q6" s="69" t="str">
        <f t="shared" si="6"/>
        <v>-</v>
      </c>
      <c r="R6" s="70" t="str">
        <f>R7</f>
        <v>令和６年３月31日　相模発電所ほか</v>
      </c>
      <c r="S6" s="71" t="str">
        <f t="shared" si="6"/>
        <v>令和15年４月15日　愛川太陽光発電所</v>
      </c>
      <c r="T6" s="67" t="str">
        <f t="shared" si="6"/>
        <v>無</v>
      </c>
      <c r="U6" s="71" t="str">
        <f t="shared" si="6"/>
        <v>東京電力エナジーパートナー株式会社・東京電力パワーグリッド株式会社</v>
      </c>
      <c r="V6" s="68">
        <f t="shared" si="6"/>
        <v>0.89</v>
      </c>
      <c r="W6" s="69">
        <f>W7</f>
        <v>352521</v>
      </c>
      <c r="X6" s="69">
        <f t="shared" si="6"/>
        <v>358639</v>
      </c>
      <c r="Y6" s="69">
        <f t="shared" si="6"/>
        <v>298720</v>
      </c>
      <c r="Z6" s="69">
        <f t="shared" si="6"/>
        <v>291161</v>
      </c>
      <c r="AA6" s="69">
        <f t="shared" si="6"/>
        <v>374330</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2583</v>
      </c>
      <c r="AM6" s="69">
        <f t="shared" si="6"/>
        <v>3261</v>
      </c>
      <c r="AN6" s="69">
        <f t="shared" si="6"/>
        <v>3130</v>
      </c>
      <c r="AO6" s="69">
        <f t="shared" si="6"/>
        <v>3211</v>
      </c>
      <c r="AP6" s="69">
        <f t="shared" si="6"/>
        <v>3147</v>
      </c>
      <c r="AQ6" s="69">
        <f t="shared" si="6"/>
        <v>355104</v>
      </c>
      <c r="AR6" s="69">
        <f t="shared" si="6"/>
        <v>361900</v>
      </c>
      <c r="AS6" s="69">
        <f t="shared" si="6"/>
        <v>301850</v>
      </c>
      <c r="AT6" s="69">
        <f t="shared" si="6"/>
        <v>294372</v>
      </c>
      <c r="AU6" s="69">
        <f t="shared" si="6"/>
        <v>377477</v>
      </c>
      <c r="AV6" s="69">
        <f t="shared" si="6"/>
        <v>5858660</v>
      </c>
      <c r="AW6" s="69">
        <f t="shared" si="6"/>
        <v>128690</v>
      </c>
      <c r="AX6" s="69">
        <f t="shared" si="6"/>
        <v>5987350</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2.4" x14ac:dyDescent="0.2">
      <c r="A7" s="49"/>
      <c r="B7" s="77" t="s">
        <v>115</v>
      </c>
      <c r="C7" s="77" t="s">
        <v>116</v>
      </c>
      <c r="D7" s="77" t="s">
        <v>117</v>
      </c>
      <c r="E7" s="77" t="s">
        <v>118</v>
      </c>
      <c r="F7" s="77" t="s">
        <v>119</v>
      </c>
      <c r="G7" s="77" t="s">
        <v>120</v>
      </c>
      <c r="H7" s="77" t="s">
        <v>121</v>
      </c>
      <c r="I7" s="77" t="s">
        <v>122</v>
      </c>
      <c r="J7" s="77" t="s">
        <v>123</v>
      </c>
      <c r="K7" s="77" t="s">
        <v>124</v>
      </c>
      <c r="L7" s="78">
        <v>85.6</v>
      </c>
      <c r="M7" s="79">
        <v>14</v>
      </c>
      <c r="N7" s="79" t="s">
        <v>125</v>
      </c>
      <c r="O7" s="80" t="s">
        <v>125</v>
      </c>
      <c r="P7" s="80">
        <v>2</v>
      </c>
      <c r="Q7" s="80" t="s">
        <v>125</v>
      </c>
      <c r="R7" s="81" t="s">
        <v>126</v>
      </c>
      <c r="S7" s="81" t="s">
        <v>127</v>
      </c>
      <c r="T7" s="82" t="s">
        <v>128</v>
      </c>
      <c r="U7" s="81" t="s">
        <v>129</v>
      </c>
      <c r="V7" s="78">
        <v>0.89</v>
      </c>
      <c r="W7" s="80">
        <v>352521</v>
      </c>
      <c r="X7" s="80">
        <v>358639</v>
      </c>
      <c r="Y7" s="80">
        <v>298720</v>
      </c>
      <c r="Z7" s="80">
        <v>291161</v>
      </c>
      <c r="AA7" s="80">
        <v>374330</v>
      </c>
      <c r="AB7" s="80" t="s">
        <v>125</v>
      </c>
      <c r="AC7" s="80" t="s">
        <v>125</v>
      </c>
      <c r="AD7" s="80" t="s">
        <v>125</v>
      </c>
      <c r="AE7" s="80" t="s">
        <v>125</v>
      </c>
      <c r="AF7" s="80" t="s">
        <v>125</v>
      </c>
      <c r="AG7" s="80" t="s">
        <v>125</v>
      </c>
      <c r="AH7" s="80" t="s">
        <v>125</v>
      </c>
      <c r="AI7" s="80" t="s">
        <v>125</v>
      </c>
      <c r="AJ7" s="80" t="s">
        <v>125</v>
      </c>
      <c r="AK7" s="80" t="s">
        <v>125</v>
      </c>
      <c r="AL7" s="80">
        <v>2583</v>
      </c>
      <c r="AM7" s="80">
        <v>3261</v>
      </c>
      <c r="AN7" s="80">
        <v>3130</v>
      </c>
      <c r="AO7" s="80">
        <v>3211</v>
      </c>
      <c r="AP7" s="80">
        <v>3147</v>
      </c>
      <c r="AQ7" s="80">
        <v>355104</v>
      </c>
      <c r="AR7" s="80">
        <v>361900</v>
      </c>
      <c r="AS7" s="80">
        <v>301850</v>
      </c>
      <c r="AT7" s="80">
        <v>294372</v>
      </c>
      <c r="AU7" s="80">
        <v>377477</v>
      </c>
      <c r="AV7" s="80">
        <v>5858660</v>
      </c>
      <c r="AW7" s="80">
        <v>128690</v>
      </c>
      <c r="AX7" s="80">
        <v>5987350</v>
      </c>
      <c r="AY7" s="83">
        <v>115.9</v>
      </c>
      <c r="AZ7" s="83">
        <v>111.3</v>
      </c>
      <c r="BA7" s="83">
        <v>109.2</v>
      </c>
      <c r="BB7" s="83">
        <v>105.8</v>
      </c>
      <c r="BC7" s="83">
        <v>105.9</v>
      </c>
      <c r="BD7" s="83">
        <v>125.7</v>
      </c>
      <c r="BE7" s="83">
        <v>129.69999999999999</v>
      </c>
      <c r="BF7" s="83">
        <v>135.9</v>
      </c>
      <c r="BG7" s="83">
        <v>130.5</v>
      </c>
      <c r="BH7" s="83">
        <v>129.9</v>
      </c>
      <c r="BI7" s="83">
        <v>100</v>
      </c>
      <c r="BJ7" s="83">
        <v>119.7</v>
      </c>
      <c r="BK7" s="83">
        <v>114.8</v>
      </c>
      <c r="BL7" s="83">
        <v>111.9</v>
      </c>
      <c r="BM7" s="83">
        <v>107.1</v>
      </c>
      <c r="BN7" s="83">
        <v>107.6</v>
      </c>
      <c r="BO7" s="83">
        <v>124.8</v>
      </c>
      <c r="BP7" s="83">
        <v>130.4</v>
      </c>
      <c r="BQ7" s="83">
        <v>136.30000000000001</v>
      </c>
      <c r="BR7" s="83">
        <v>130.69999999999999</v>
      </c>
      <c r="BS7" s="83">
        <v>128.9</v>
      </c>
      <c r="BT7" s="83">
        <v>100</v>
      </c>
      <c r="BU7" s="83">
        <v>835.7</v>
      </c>
      <c r="BV7" s="83">
        <v>1024.8</v>
      </c>
      <c r="BW7" s="83">
        <v>990.2</v>
      </c>
      <c r="BX7" s="83">
        <v>781.8</v>
      </c>
      <c r="BY7" s="83">
        <v>687.4</v>
      </c>
      <c r="BZ7" s="83">
        <v>638.79999999999995</v>
      </c>
      <c r="CA7" s="83">
        <v>716.7</v>
      </c>
      <c r="CB7" s="83">
        <v>688</v>
      </c>
      <c r="CC7" s="83">
        <v>707.7</v>
      </c>
      <c r="CD7" s="83">
        <v>749.1</v>
      </c>
      <c r="CE7" s="83">
        <v>100</v>
      </c>
      <c r="CF7" s="83">
        <v>18778.900000000001</v>
      </c>
      <c r="CG7" s="83">
        <v>19127.2</v>
      </c>
      <c r="CH7" s="83">
        <v>23418.799999999999</v>
      </c>
      <c r="CI7" s="83">
        <v>25228.1</v>
      </c>
      <c r="CJ7" s="83">
        <v>19238</v>
      </c>
      <c r="CK7" s="83">
        <v>7493.6</v>
      </c>
      <c r="CL7" s="83">
        <v>8014.2</v>
      </c>
      <c r="CM7" s="83">
        <v>8260</v>
      </c>
      <c r="CN7" s="83">
        <v>8600.1</v>
      </c>
      <c r="CO7" s="83">
        <v>9078.5</v>
      </c>
      <c r="CP7" s="80">
        <v>2625558</v>
      </c>
      <c r="CQ7" s="80">
        <v>3549580</v>
      </c>
      <c r="CR7" s="80">
        <v>2589073</v>
      </c>
      <c r="CS7" s="80">
        <v>2322576</v>
      </c>
      <c r="CT7" s="80">
        <v>2833990</v>
      </c>
      <c r="CU7" s="80">
        <v>1146099</v>
      </c>
      <c r="CV7" s="80">
        <v>1494682</v>
      </c>
      <c r="CW7" s="80">
        <v>1543942</v>
      </c>
      <c r="CX7" s="80">
        <v>1467681</v>
      </c>
      <c r="CY7" s="80">
        <v>1533303</v>
      </c>
      <c r="CZ7" s="80">
        <v>357657</v>
      </c>
      <c r="DA7" s="83">
        <v>11.3</v>
      </c>
      <c r="DB7" s="83">
        <v>11.5</v>
      </c>
      <c r="DC7" s="83">
        <v>9.6</v>
      </c>
      <c r="DD7" s="83">
        <v>9.4</v>
      </c>
      <c r="DE7" s="83">
        <v>12</v>
      </c>
      <c r="DF7" s="83">
        <v>38.4</v>
      </c>
      <c r="DG7" s="83">
        <v>37.700000000000003</v>
      </c>
      <c r="DH7" s="83">
        <v>36.200000000000003</v>
      </c>
      <c r="DI7" s="83">
        <v>36.5</v>
      </c>
      <c r="DJ7" s="83">
        <v>35.299999999999997</v>
      </c>
      <c r="DK7" s="83">
        <v>29</v>
      </c>
      <c r="DL7" s="83">
        <v>32.200000000000003</v>
      </c>
      <c r="DM7" s="83">
        <v>26.4</v>
      </c>
      <c r="DN7" s="83">
        <v>27.7</v>
      </c>
      <c r="DO7" s="83">
        <v>28.2</v>
      </c>
      <c r="DP7" s="83">
        <v>21.1</v>
      </c>
      <c r="DQ7" s="83">
        <v>20</v>
      </c>
      <c r="DR7" s="83">
        <v>18.2</v>
      </c>
      <c r="DS7" s="83">
        <v>20.9</v>
      </c>
      <c r="DT7" s="83">
        <v>21.1</v>
      </c>
      <c r="DU7" s="83">
        <v>112.2</v>
      </c>
      <c r="DV7" s="83">
        <v>99.2</v>
      </c>
      <c r="DW7" s="83">
        <v>86.5</v>
      </c>
      <c r="DX7" s="83">
        <v>72</v>
      </c>
      <c r="DY7" s="83">
        <v>59.2</v>
      </c>
      <c r="DZ7" s="83">
        <v>128.80000000000001</v>
      </c>
      <c r="EA7" s="83">
        <v>109.9</v>
      </c>
      <c r="EB7" s="83">
        <v>103.6</v>
      </c>
      <c r="EC7" s="83">
        <v>95.7</v>
      </c>
      <c r="ED7" s="83">
        <v>88.5</v>
      </c>
      <c r="EE7" s="83">
        <v>63.5</v>
      </c>
      <c r="EF7" s="83">
        <v>64.8</v>
      </c>
      <c r="EG7" s="83">
        <v>66.3</v>
      </c>
      <c r="EH7" s="83">
        <v>66.099999999999994</v>
      </c>
      <c r="EI7" s="83">
        <v>67.599999999999994</v>
      </c>
      <c r="EJ7" s="83">
        <v>59.8</v>
      </c>
      <c r="EK7" s="83">
        <v>59.6</v>
      </c>
      <c r="EL7" s="83">
        <v>60.3</v>
      </c>
      <c r="EM7" s="83">
        <v>60.2</v>
      </c>
      <c r="EN7" s="83">
        <v>61.2</v>
      </c>
      <c r="EO7" s="83">
        <v>1.8</v>
      </c>
      <c r="EP7" s="83">
        <v>2.1</v>
      </c>
      <c r="EQ7" s="83">
        <v>2.1</v>
      </c>
      <c r="ER7" s="83">
        <v>2</v>
      </c>
      <c r="ES7" s="83">
        <v>2.1</v>
      </c>
      <c r="ET7" s="83">
        <v>16.2</v>
      </c>
      <c r="EU7" s="83">
        <v>18.7</v>
      </c>
      <c r="EV7" s="83">
        <v>20.5</v>
      </c>
      <c r="EW7" s="83">
        <v>21.4</v>
      </c>
      <c r="EX7" s="83">
        <v>22.6</v>
      </c>
      <c r="EY7" s="80">
        <v>354761</v>
      </c>
      <c r="EZ7" s="83">
        <v>11.3</v>
      </c>
      <c r="FA7" s="83">
        <v>11.5</v>
      </c>
      <c r="FB7" s="83">
        <v>9.6</v>
      </c>
      <c r="FC7" s="83">
        <v>9.4</v>
      </c>
      <c r="FD7" s="83">
        <v>12</v>
      </c>
      <c r="FE7" s="83">
        <v>39.5</v>
      </c>
      <c r="FF7" s="83">
        <v>39.1</v>
      </c>
      <c r="FG7" s="83">
        <v>37.299999999999997</v>
      </c>
      <c r="FH7" s="83">
        <v>38</v>
      </c>
      <c r="FI7" s="83">
        <v>36.5</v>
      </c>
      <c r="FJ7" s="83">
        <v>29.3</v>
      </c>
      <c r="FK7" s="83">
        <v>32.6</v>
      </c>
      <c r="FL7" s="83">
        <v>26.8</v>
      </c>
      <c r="FM7" s="83">
        <v>28</v>
      </c>
      <c r="FN7" s="83">
        <v>28.5</v>
      </c>
      <c r="FO7" s="83">
        <v>22</v>
      </c>
      <c r="FP7" s="83">
        <v>21.4</v>
      </c>
      <c r="FQ7" s="83">
        <v>19.3</v>
      </c>
      <c r="FR7" s="83">
        <v>20.6</v>
      </c>
      <c r="FS7" s="83">
        <v>21.6</v>
      </c>
      <c r="FT7" s="83">
        <v>114.4</v>
      </c>
      <c r="FU7" s="83">
        <v>101.4</v>
      </c>
      <c r="FV7" s="83">
        <v>88.4</v>
      </c>
      <c r="FW7" s="83">
        <v>73.5</v>
      </c>
      <c r="FX7" s="83">
        <v>60.5</v>
      </c>
      <c r="FY7" s="83">
        <v>105.7</v>
      </c>
      <c r="FZ7" s="83">
        <v>89.4</v>
      </c>
      <c r="GA7" s="83">
        <v>83.3</v>
      </c>
      <c r="GB7" s="83">
        <v>73.2</v>
      </c>
      <c r="GC7" s="83">
        <v>71.400000000000006</v>
      </c>
      <c r="GD7" s="83">
        <v>64.2</v>
      </c>
      <c r="GE7" s="83">
        <v>65.400000000000006</v>
      </c>
      <c r="GF7" s="83">
        <v>66.900000000000006</v>
      </c>
      <c r="GG7" s="83">
        <v>66.599999999999994</v>
      </c>
      <c r="GH7" s="83">
        <v>68.099999999999994</v>
      </c>
      <c r="GI7" s="83">
        <v>61.3</v>
      </c>
      <c r="GJ7" s="83">
        <v>61.7</v>
      </c>
      <c r="GK7" s="83">
        <v>62.1</v>
      </c>
      <c r="GL7" s="83">
        <v>62.6</v>
      </c>
      <c r="GM7" s="83">
        <v>63.4</v>
      </c>
      <c r="GN7" s="83">
        <v>0</v>
      </c>
      <c r="GO7" s="83">
        <v>0</v>
      </c>
      <c r="GP7" s="83">
        <v>0</v>
      </c>
      <c r="GQ7" s="83">
        <v>0</v>
      </c>
      <c r="GR7" s="83">
        <v>0.1</v>
      </c>
      <c r="GS7" s="83">
        <v>11.9</v>
      </c>
      <c r="GT7" s="83">
        <v>13.3</v>
      </c>
      <c r="GU7" s="83">
        <v>14.4</v>
      </c>
      <c r="GV7" s="83">
        <v>15.3</v>
      </c>
      <c r="GW7" s="83">
        <v>16.100000000000001</v>
      </c>
      <c r="GX7" s="80" t="s">
        <v>125</v>
      </c>
      <c r="GY7" s="83" t="s">
        <v>125</v>
      </c>
      <c r="GZ7" s="83" t="s">
        <v>125</v>
      </c>
      <c r="HA7" s="83" t="s">
        <v>125</v>
      </c>
      <c r="HB7" s="83" t="s">
        <v>125</v>
      </c>
      <c r="HC7" s="83" t="s">
        <v>125</v>
      </c>
      <c r="HD7" s="83">
        <v>31.4</v>
      </c>
      <c r="HE7" s="83">
        <v>31.3</v>
      </c>
      <c r="HF7" s="83">
        <v>30.4</v>
      </c>
      <c r="HG7" s="83">
        <v>31.1</v>
      </c>
      <c r="HH7" s="83">
        <v>31.5</v>
      </c>
      <c r="HI7" s="83" t="s">
        <v>125</v>
      </c>
      <c r="HJ7" s="83" t="s">
        <v>125</v>
      </c>
      <c r="HK7" s="83" t="s">
        <v>125</v>
      </c>
      <c r="HL7" s="83" t="s">
        <v>125</v>
      </c>
      <c r="HM7" s="83" t="s">
        <v>125</v>
      </c>
      <c r="HN7" s="83">
        <v>4</v>
      </c>
      <c r="HO7" s="83">
        <v>8.4</v>
      </c>
      <c r="HP7" s="83">
        <v>7.2</v>
      </c>
      <c r="HQ7" s="83">
        <v>45.8</v>
      </c>
      <c r="HR7" s="83">
        <v>43.9</v>
      </c>
      <c r="HS7" s="83" t="s">
        <v>125</v>
      </c>
      <c r="HT7" s="83" t="s">
        <v>125</v>
      </c>
      <c r="HU7" s="83" t="s">
        <v>125</v>
      </c>
      <c r="HV7" s="83" t="s">
        <v>125</v>
      </c>
      <c r="HW7" s="83" t="s">
        <v>125</v>
      </c>
      <c r="HX7" s="83">
        <v>0.8</v>
      </c>
      <c r="HY7" s="83">
        <v>0</v>
      </c>
      <c r="HZ7" s="83">
        <v>0</v>
      </c>
      <c r="IA7" s="83">
        <v>0</v>
      </c>
      <c r="IB7" s="83">
        <v>0</v>
      </c>
      <c r="IC7" s="83" t="s">
        <v>125</v>
      </c>
      <c r="ID7" s="83" t="s">
        <v>125</v>
      </c>
      <c r="IE7" s="83" t="s">
        <v>125</v>
      </c>
      <c r="IF7" s="83" t="s">
        <v>125</v>
      </c>
      <c r="IG7" s="83" t="s">
        <v>125</v>
      </c>
      <c r="IH7" s="83">
        <v>70.8</v>
      </c>
      <c r="II7" s="83">
        <v>73</v>
      </c>
      <c r="IJ7" s="83">
        <v>76.599999999999994</v>
      </c>
      <c r="IK7" s="83">
        <v>80.400000000000006</v>
      </c>
      <c r="IL7" s="83">
        <v>84.9</v>
      </c>
      <c r="IM7" s="83" t="s">
        <v>125</v>
      </c>
      <c r="IN7" s="83" t="s">
        <v>125</v>
      </c>
      <c r="IO7" s="83" t="s">
        <v>125</v>
      </c>
      <c r="IP7" s="83" t="s">
        <v>125</v>
      </c>
      <c r="IQ7" s="83" t="s">
        <v>125</v>
      </c>
      <c r="IR7" s="83">
        <v>85.4</v>
      </c>
      <c r="IS7" s="83">
        <v>82.1</v>
      </c>
      <c r="IT7" s="83">
        <v>81.3</v>
      </c>
      <c r="IU7" s="83">
        <v>47.5</v>
      </c>
      <c r="IV7" s="83">
        <v>40.4</v>
      </c>
      <c r="IW7" s="80" t="s">
        <v>125</v>
      </c>
      <c r="IX7" s="83" t="s">
        <v>125</v>
      </c>
      <c r="IY7" s="83" t="s">
        <v>125</v>
      </c>
      <c r="IZ7" s="83" t="s">
        <v>125</v>
      </c>
      <c r="JA7" s="83" t="s">
        <v>125</v>
      </c>
      <c r="JB7" s="83" t="s">
        <v>125</v>
      </c>
      <c r="JC7" s="83">
        <v>15.1</v>
      </c>
      <c r="JD7" s="83">
        <v>14</v>
      </c>
      <c r="JE7" s="83">
        <v>15.5</v>
      </c>
      <c r="JF7" s="83">
        <v>13.1</v>
      </c>
      <c r="JG7" s="83">
        <v>19.899999999999999</v>
      </c>
      <c r="JH7" s="83" t="s">
        <v>125</v>
      </c>
      <c r="JI7" s="83" t="s">
        <v>125</v>
      </c>
      <c r="JJ7" s="83" t="s">
        <v>125</v>
      </c>
      <c r="JK7" s="83" t="s">
        <v>125</v>
      </c>
      <c r="JL7" s="83" t="s">
        <v>125</v>
      </c>
      <c r="JM7" s="83">
        <v>25.4</v>
      </c>
      <c r="JN7" s="83">
        <v>20.100000000000001</v>
      </c>
      <c r="JO7" s="83">
        <v>28.4</v>
      </c>
      <c r="JP7" s="83">
        <v>25</v>
      </c>
      <c r="JQ7" s="83">
        <v>12.9</v>
      </c>
      <c r="JR7" s="83" t="s">
        <v>125</v>
      </c>
      <c r="JS7" s="83" t="s">
        <v>125</v>
      </c>
      <c r="JT7" s="83" t="s">
        <v>125</v>
      </c>
      <c r="JU7" s="83" t="s">
        <v>125</v>
      </c>
      <c r="JV7" s="83" t="s">
        <v>125</v>
      </c>
      <c r="JW7" s="83">
        <v>226.2</v>
      </c>
      <c r="JX7" s="83">
        <v>224.7</v>
      </c>
      <c r="JY7" s="83">
        <v>167.2</v>
      </c>
      <c r="JZ7" s="83">
        <v>267.7</v>
      </c>
      <c r="KA7" s="83">
        <v>155.5</v>
      </c>
      <c r="KB7" s="83" t="s">
        <v>125</v>
      </c>
      <c r="KC7" s="83" t="s">
        <v>125</v>
      </c>
      <c r="KD7" s="83" t="s">
        <v>125</v>
      </c>
      <c r="KE7" s="83" t="s">
        <v>125</v>
      </c>
      <c r="KF7" s="83" t="s">
        <v>125</v>
      </c>
      <c r="KG7" s="83">
        <v>45.2</v>
      </c>
      <c r="KH7" s="83">
        <v>48.7</v>
      </c>
      <c r="KI7" s="83">
        <v>53.3</v>
      </c>
      <c r="KJ7" s="83">
        <v>29</v>
      </c>
      <c r="KK7" s="83">
        <v>32.4</v>
      </c>
      <c r="KL7" s="83" t="s">
        <v>125</v>
      </c>
      <c r="KM7" s="83" t="s">
        <v>125</v>
      </c>
      <c r="KN7" s="83" t="s">
        <v>125</v>
      </c>
      <c r="KO7" s="83" t="s">
        <v>125</v>
      </c>
      <c r="KP7" s="83" t="s">
        <v>125</v>
      </c>
      <c r="KQ7" s="83">
        <v>100</v>
      </c>
      <c r="KR7" s="83">
        <v>100</v>
      </c>
      <c r="KS7" s="83">
        <v>100</v>
      </c>
      <c r="KT7" s="83">
        <v>100</v>
      </c>
      <c r="KU7" s="83">
        <v>100</v>
      </c>
      <c r="KV7" s="80">
        <v>2896</v>
      </c>
      <c r="KW7" s="83">
        <v>10.199999999999999</v>
      </c>
      <c r="KX7" s="83">
        <v>12.8</v>
      </c>
      <c r="KY7" s="83">
        <v>12.3</v>
      </c>
      <c r="KZ7" s="83">
        <v>12.7</v>
      </c>
      <c r="LA7" s="83">
        <v>12.4</v>
      </c>
      <c r="LB7" s="83">
        <v>8.9</v>
      </c>
      <c r="LC7" s="83">
        <v>11.8</v>
      </c>
      <c r="LD7" s="83">
        <v>15.3</v>
      </c>
      <c r="LE7" s="83">
        <v>15.4</v>
      </c>
      <c r="LF7" s="83">
        <v>15.1</v>
      </c>
      <c r="LG7" s="83">
        <v>4.4000000000000004</v>
      </c>
      <c r="LH7" s="83">
        <v>6.4</v>
      </c>
      <c r="LI7" s="83">
        <v>3.2</v>
      </c>
      <c r="LJ7" s="83">
        <v>6.5</v>
      </c>
      <c r="LK7" s="83">
        <v>7.2</v>
      </c>
      <c r="LL7" s="83">
        <v>2</v>
      </c>
      <c r="LM7" s="83">
        <v>1.4</v>
      </c>
      <c r="LN7" s="83">
        <v>2.4</v>
      </c>
      <c r="LO7" s="83">
        <v>4.0999999999999996</v>
      </c>
      <c r="LP7" s="83">
        <v>2.2000000000000002</v>
      </c>
      <c r="LQ7" s="83">
        <v>0</v>
      </c>
      <c r="LR7" s="83">
        <v>0</v>
      </c>
      <c r="LS7" s="83">
        <v>0</v>
      </c>
      <c r="LT7" s="83">
        <v>0</v>
      </c>
      <c r="LU7" s="83">
        <v>0</v>
      </c>
      <c r="LV7" s="83">
        <v>1128.5999999999999</v>
      </c>
      <c r="LW7" s="83">
        <v>596.79999999999995</v>
      </c>
      <c r="LX7" s="83">
        <v>494.6</v>
      </c>
      <c r="LY7" s="83">
        <v>469.5</v>
      </c>
      <c r="LZ7" s="83">
        <v>391.3</v>
      </c>
      <c r="MA7" s="83">
        <v>7.7</v>
      </c>
      <c r="MB7" s="83">
        <v>13</v>
      </c>
      <c r="MC7" s="83">
        <v>18.3</v>
      </c>
      <c r="MD7" s="83">
        <v>23.6</v>
      </c>
      <c r="ME7" s="83">
        <v>28.9</v>
      </c>
      <c r="MF7" s="83">
        <v>3.4</v>
      </c>
      <c r="MG7" s="83">
        <v>5.6</v>
      </c>
      <c r="MH7" s="83">
        <v>11.5</v>
      </c>
      <c r="MI7" s="83">
        <v>16.100000000000001</v>
      </c>
      <c r="MJ7" s="83">
        <v>22.3</v>
      </c>
      <c r="MK7" s="83">
        <v>100</v>
      </c>
      <c r="ML7" s="83">
        <v>100</v>
      </c>
      <c r="MM7" s="83">
        <v>100</v>
      </c>
      <c r="MN7" s="83">
        <v>100</v>
      </c>
      <c r="MO7" s="83">
        <v>100</v>
      </c>
      <c r="MP7" s="83">
        <v>100</v>
      </c>
      <c r="MQ7" s="83">
        <v>100</v>
      </c>
      <c r="MR7" s="83">
        <v>100</v>
      </c>
      <c r="MS7" s="83">
        <v>100</v>
      </c>
      <c r="MT7" s="83">
        <v>100</v>
      </c>
      <c r="MU7" s="83">
        <v>13</v>
      </c>
      <c r="MV7" s="83">
        <v>13</v>
      </c>
      <c r="MW7" s="83">
        <v>13</v>
      </c>
      <c r="MX7" s="83">
        <v>14</v>
      </c>
      <c r="MY7" s="83" t="s">
        <v>125</v>
      </c>
      <c r="MZ7" s="83" t="s">
        <v>125</v>
      </c>
      <c r="NA7" s="83" t="s">
        <v>125</v>
      </c>
      <c r="NB7" s="83" t="s">
        <v>125</v>
      </c>
      <c r="NC7" s="83" t="s">
        <v>125</v>
      </c>
      <c r="ND7" s="83" t="s">
        <v>125</v>
      </c>
      <c r="NE7" s="83" t="s">
        <v>125</v>
      </c>
      <c r="NF7" s="83" t="s">
        <v>125</v>
      </c>
      <c r="NG7" s="83">
        <v>2</v>
      </c>
      <c r="NH7" s="83">
        <v>2</v>
      </c>
      <c r="NI7" s="83">
        <v>2</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（最大出力合計357,657kW）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（最大出力合計354,761kW）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（最大出力合計2,896kW）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115.9</v>
      </c>
      <c r="AZ11" s="95">
        <f>AZ7</f>
        <v>111.3</v>
      </c>
      <c r="BA11" s="95">
        <f>BA7</f>
        <v>109.2</v>
      </c>
      <c r="BB11" s="95">
        <f>BB7</f>
        <v>105.8</v>
      </c>
      <c r="BC11" s="95">
        <f>BC7</f>
        <v>105.9</v>
      </c>
      <c r="BD11" s="84"/>
      <c r="BE11" s="84"/>
      <c r="BF11" s="84"/>
      <c r="BG11" s="84"/>
      <c r="BH11" s="84"/>
      <c r="BI11" s="94" t="s">
        <v>138</v>
      </c>
      <c r="BJ11" s="95">
        <f>BJ7</f>
        <v>119.7</v>
      </c>
      <c r="BK11" s="95">
        <f>BK7</f>
        <v>114.8</v>
      </c>
      <c r="BL11" s="95">
        <f>BL7</f>
        <v>111.9</v>
      </c>
      <c r="BM11" s="95">
        <f>BM7</f>
        <v>107.1</v>
      </c>
      <c r="BN11" s="95">
        <f>BN7</f>
        <v>107.6</v>
      </c>
      <c r="BO11" s="84"/>
      <c r="BP11" s="84"/>
      <c r="BQ11" s="84"/>
      <c r="BR11" s="84"/>
      <c r="BS11" s="84"/>
      <c r="BT11" s="94" t="s">
        <v>138</v>
      </c>
      <c r="BU11" s="95">
        <f>BU7</f>
        <v>835.7</v>
      </c>
      <c r="BV11" s="95">
        <f>BV7</f>
        <v>1024.8</v>
      </c>
      <c r="BW11" s="95">
        <f>BW7</f>
        <v>990.2</v>
      </c>
      <c r="BX11" s="95">
        <f>BX7</f>
        <v>781.8</v>
      </c>
      <c r="BY11" s="95">
        <f>BY7</f>
        <v>687.4</v>
      </c>
      <c r="BZ11" s="84"/>
      <c r="CA11" s="84"/>
      <c r="CB11" s="84"/>
      <c r="CC11" s="84"/>
      <c r="CD11" s="84"/>
      <c r="CE11" s="94" t="s">
        <v>138</v>
      </c>
      <c r="CF11" s="95">
        <f>CF7</f>
        <v>18778.900000000001</v>
      </c>
      <c r="CG11" s="95">
        <f>CG7</f>
        <v>19127.2</v>
      </c>
      <c r="CH11" s="95">
        <f>CH7</f>
        <v>23418.799999999999</v>
      </c>
      <c r="CI11" s="95">
        <f>CI7</f>
        <v>25228.1</v>
      </c>
      <c r="CJ11" s="95">
        <f>CJ7</f>
        <v>19238</v>
      </c>
      <c r="CK11" s="84"/>
      <c r="CL11" s="84"/>
      <c r="CM11" s="84"/>
      <c r="CN11" s="84"/>
      <c r="CO11" s="94" t="s">
        <v>138</v>
      </c>
      <c r="CP11" s="96">
        <f>CP7</f>
        <v>2625558</v>
      </c>
      <c r="CQ11" s="96">
        <f>CQ7</f>
        <v>3549580</v>
      </c>
      <c r="CR11" s="96">
        <f>CR7</f>
        <v>2589073</v>
      </c>
      <c r="CS11" s="96">
        <f>CS7</f>
        <v>2322576</v>
      </c>
      <c r="CT11" s="96">
        <f>CT7</f>
        <v>2833990</v>
      </c>
      <c r="CU11" s="84"/>
      <c r="CV11" s="84"/>
      <c r="CW11" s="84"/>
      <c r="CX11" s="84"/>
      <c r="CY11" s="84"/>
      <c r="CZ11" s="94" t="s">
        <v>139</v>
      </c>
      <c r="DA11" s="95">
        <f>DA7</f>
        <v>11.3</v>
      </c>
      <c r="DB11" s="95">
        <f>DB7</f>
        <v>11.5</v>
      </c>
      <c r="DC11" s="95">
        <f>DC7</f>
        <v>9.6</v>
      </c>
      <c r="DD11" s="95">
        <f>DD7</f>
        <v>9.4</v>
      </c>
      <c r="DE11" s="95">
        <f>DE7</f>
        <v>12</v>
      </c>
      <c r="DF11" s="84"/>
      <c r="DG11" s="84"/>
      <c r="DH11" s="84"/>
      <c r="DI11" s="84"/>
      <c r="DJ11" s="94" t="s">
        <v>139</v>
      </c>
      <c r="DK11" s="95">
        <f>DK7</f>
        <v>29</v>
      </c>
      <c r="DL11" s="95">
        <f>DL7</f>
        <v>32.200000000000003</v>
      </c>
      <c r="DM11" s="95">
        <f>DM7</f>
        <v>26.4</v>
      </c>
      <c r="DN11" s="95">
        <f>DN7</f>
        <v>27.7</v>
      </c>
      <c r="DO11" s="95">
        <f>DO7</f>
        <v>28.2</v>
      </c>
      <c r="DP11" s="84"/>
      <c r="DQ11" s="84"/>
      <c r="DR11" s="84"/>
      <c r="DS11" s="84"/>
      <c r="DT11" s="94" t="s">
        <v>138</v>
      </c>
      <c r="DU11" s="95">
        <f>DU7</f>
        <v>112.2</v>
      </c>
      <c r="DV11" s="95">
        <f>DV7</f>
        <v>99.2</v>
      </c>
      <c r="DW11" s="95">
        <f>DW7</f>
        <v>86.5</v>
      </c>
      <c r="DX11" s="95">
        <f>DX7</f>
        <v>72</v>
      </c>
      <c r="DY11" s="95">
        <f>DY7</f>
        <v>59.2</v>
      </c>
      <c r="DZ11" s="84"/>
      <c r="EA11" s="84"/>
      <c r="EB11" s="84"/>
      <c r="EC11" s="84"/>
      <c r="ED11" s="94" t="s">
        <v>138</v>
      </c>
      <c r="EE11" s="95">
        <f>EE7</f>
        <v>63.5</v>
      </c>
      <c r="EF11" s="95">
        <f>EF7</f>
        <v>64.8</v>
      </c>
      <c r="EG11" s="95">
        <f>EG7</f>
        <v>66.3</v>
      </c>
      <c r="EH11" s="95">
        <f>EH7</f>
        <v>66.099999999999994</v>
      </c>
      <c r="EI11" s="95">
        <f>EI7</f>
        <v>67.599999999999994</v>
      </c>
      <c r="EJ11" s="84"/>
      <c r="EK11" s="84"/>
      <c r="EL11" s="84"/>
      <c r="EM11" s="84"/>
      <c r="EN11" s="94" t="s">
        <v>138</v>
      </c>
      <c r="EO11" s="95">
        <f>EO7</f>
        <v>1.8</v>
      </c>
      <c r="EP11" s="95">
        <f>EP7</f>
        <v>2.1</v>
      </c>
      <c r="EQ11" s="95">
        <f>EQ7</f>
        <v>2.1</v>
      </c>
      <c r="ER11" s="95">
        <f>ER7</f>
        <v>2</v>
      </c>
      <c r="ES11" s="95">
        <f>ES7</f>
        <v>2.1</v>
      </c>
      <c r="ET11" s="84"/>
      <c r="EU11" s="84"/>
      <c r="EV11" s="84"/>
      <c r="EW11" s="84"/>
      <c r="EX11" s="84"/>
      <c r="EY11" s="94" t="s">
        <v>138</v>
      </c>
      <c r="EZ11" s="95">
        <f>EZ7</f>
        <v>11.3</v>
      </c>
      <c r="FA11" s="95">
        <f>FA7</f>
        <v>11.5</v>
      </c>
      <c r="FB11" s="95">
        <f>FB7</f>
        <v>9.6</v>
      </c>
      <c r="FC11" s="95">
        <f>FC7</f>
        <v>9.4</v>
      </c>
      <c r="FD11" s="95">
        <f>FD7</f>
        <v>12</v>
      </c>
      <c r="FE11" s="84"/>
      <c r="FF11" s="84"/>
      <c r="FG11" s="84"/>
      <c r="FH11" s="84"/>
      <c r="FI11" s="94" t="s">
        <v>138</v>
      </c>
      <c r="FJ11" s="95">
        <f>FJ7</f>
        <v>29.3</v>
      </c>
      <c r="FK11" s="95">
        <f>FK7</f>
        <v>32.6</v>
      </c>
      <c r="FL11" s="95">
        <f>FL7</f>
        <v>26.8</v>
      </c>
      <c r="FM11" s="95">
        <f>FM7</f>
        <v>28</v>
      </c>
      <c r="FN11" s="95">
        <f>FN7</f>
        <v>28.5</v>
      </c>
      <c r="FO11" s="84"/>
      <c r="FP11" s="84"/>
      <c r="FQ11" s="84"/>
      <c r="FR11" s="84"/>
      <c r="FS11" s="94" t="s">
        <v>140</v>
      </c>
      <c r="FT11" s="95">
        <f>FT7</f>
        <v>114.4</v>
      </c>
      <c r="FU11" s="95">
        <f>FU7</f>
        <v>101.4</v>
      </c>
      <c r="FV11" s="95">
        <f>FV7</f>
        <v>88.4</v>
      </c>
      <c r="FW11" s="95">
        <f>FW7</f>
        <v>73.5</v>
      </c>
      <c r="FX11" s="95">
        <f>FX7</f>
        <v>60.5</v>
      </c>
      <c r="FY11" s="84"/>
      <c r="FZ11" s="84"/>
      <c r="GA11" s="84"/>
      <c r="GB11" s="84"/>
      <c r="GC11" s="94" t="s">
        <v>138</v>
      </c>
      <c r="GD11" s="95">
        <f>GD7</f>
        <v>64.2</v>
      </c>
      <c r="GE11" s="95">
        <f>GE7</f>
        <v>65.400000000000006</v>
      </c>
      <c r="GF11" s="95">
        <f>GF7</f>
        <v>66.900000000000006</v>
      </c>
      <c r="GG11" s="95">
        <f>GG7</f>
        <v>66.599999999999994</v>
      </c>
      <c r="GH11" s="95">
        <f>GH7</f>
        <v>68.099999999999994</v>
      </c>
      <c r="GI11" s="84"/>
      <c r="GJ11" s="84"/>
      <c r="GK11" s="84"/>
      <c r="GL11" s="84"/>
      <c r="GM11" s="94" t="s">
        <v>140</v>
      </c>
      <c r="GN11" s="95">
        <f>GN7</f>
        <v>0</v>
      </c>
      <c r="GO11" s="95">
        <f>GO7</f>
        <v>0</v>
      </c>
      <c r="GP11" s="95">
        <f>GP7</f>
        <v>0</v>
      </c>
      <c r="GQ11" s="95">
        <f>GQ7</f>
        <v>0</v>
      </c>
      <c r="GR11" s="95">
        <f>GR7</f>
        <v>0.1</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138</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138</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141</v>
      </c>
      <c r="KW11" s="95">
        <f>KW7</f>
        <v>10.199999999999999</v>
      </c>
      <c r="KX11" s="95">
        <f>KX7</f>
        <v>12.8</v>
      </c>
      <c r="KY11" s="95">
        <f>KY7</f>
        <v>12.3</v>
      </c>
      <c r="KZ11" s="95">
        <f>KZ7</f>
        <v>12.7</v>
      </c>
      <c r="LA11" s="95">
        <f>LA7</f>
        <v>12.4</v>
      </c>
      <c r="LB11" s="84"/>
      <c r="LC11" s="84"/>
      <c r="LD11" s="84"/>
      <c r="LE11" s="84"/>
      <c r="LF11" s="94" t="s">
        <v>142</v>
      </c>
      <c r="LG11" s="95">
        <f>LG7</f>
        <v>4.4000000000000004</v>
      </c>
      <c r="LH11" s="95">
        <f>LH7</f>
        <v>6.4</v>
      </c>
      <c r="LI11" s="95">
        <f>LI7</f>
        <v>3.2</v>
      </c>
      <c r="LJ11" s="95">
        <f>LJ7</f>
        <v>6.5</v>
      </c>
      <c r="LK11" s="95">
        <f>LK7</f>
        <v>7.2</v>
      </c>
      <c r="LL11" s="84"/>
      <c r="LM11" s="84"/>
      <c r="LN11" s="84"/>
      <c r="LO11" s="84"/>
      <c r="LP11" s="94" t="s">
        <v>139</v>
      </c>
      <c r="LQ11" s="95">
        <f>LQ7</f>
        <v>0</v>
      </c>
      <c r="LR11" s="95">
        <f>LR7</f>
        <v>0</v>
      </c>
      <c r="LS11" s="95">
        <f>LS7</f>
        <v>0</v>
      </c>
      <c r="LT11" s="95">
        <f>LT7</f>
        <v>0</v>
      </c>
      <c r="LU11" s="95">
        <f>LU7</f>
        <v>0</v>
      </c>
      <c r="LV11" s="84"/>
      <c r="LW11" s="84"/>
      <c r="LX11" s="84"/>
      <c r="LY11" s="84"/>
      <c r="LZ11" s="94" t="s">
        <v>138</v>
      </c>
      <c r="MA11" s="95">
        <f>MA7</f>
        <v>7.7</v>
      </c>
      <c r="MB11" s="95">
        <f>MB7</f>
        <v>13</v>
      </c>
      <c r="MC11" s="95">
        <f>MC7</f>
        <v>18.3</v>
      </c>
      <c r="MD11" s="95">
        <f>MD7</f>
        <v>23.6</v>
      </c>
      <c r="ME11" s="95">
        <f>ME7</f>
        <v>28.9</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125.7</v>
      </c>
      <c r="AZ12" s="95">
        <f>BE7</f>
        <v>129.69999999999999</v>
      </c>
      <c r="BA12" s="95">
        <f>BF7</f>
        <v>135.9</v>
      </c>
      <c r="BB12" s="95">
        <f>BG7</f>
        <v>130.5</v>
      </c>
      <c r="BC12" s="95">
        <f>BH7</f>
        <v>129.9</v>
      </c>
      <c r="BD12" s="84"/>
      <c r="BE12" s="84"/>
      <c r="BF12" s="84"/>
      <c r="BG12" s="84"/>
      <c r="BH12" s="84"/>
      <c r="BI12" s="94" t="s">
        <v>145</v>
      </c>
      <c r="BJ12" s="95">
        <f>BO7</f>
        <v>124.8</v>
      </c>
      <c r="BK12" s="95">
        <f>BP7</f>
        <v>130.4</v>
      </c>
      <c r="BL12" s="95">
        <f>BQ7</f>
        <v>136.30000000000001</v>
      </c>
      <c r="BM12" s="95">
        <f>BR7</f>
        <v>130.69999999999999</v>
      </c>
      <c r="BN12" s="95">
        <f>BS7</f>
        <v>128.9</v>
      </c>
      <c r="BO12" s="84"/>
      <c r="BP12" s="84"/>
      <c r="BQ12" s="84"/>
      <c r="BR12" s="84"/>
      <c r="BS12" s="84"/>
      <c r="BT12" s="94" t="s">
        <v>146</v>
      </c>
      <c r="BU12" s="95">
        <f>BZ7</f>
        <v>638.79999999999995</v>
      </c>
      <c r="BV12" s="95">
        <f>CA7</f>
        <v>716.7</v>
      </c>
      <c r="BW12" s="95">
        <f>CB7</f>
        <v>688</v>
      </c>
      <c r="BX12" s="95">
        <f>CC7</f>
        <v>707.7</v>
      </c>
      <c r="BY12" s="95">
        <f>CD7</f>
        <v>749.1</v>
      </c>
      <c r="BZ12" s="84"/>
      <c r="CA12" s="84"/>
      <c r="CB12" s="84"/>
      <c r="CC12" s="84"/>
      <c r="CD12" s="84"/>
      <c r="CE12" s="94" t="s">
        <v>147</v>
      </c>
      <c r="CF12" s="95">
        <f>CK7</f>
        <v>7493.6</v>
      </c>
      <c r="CG12" s="95">
        <f>CL7</f>
        <v>8014.2</v>
      </c>
      <c r="CH12" s="95">
        <f>CM7</f>
        <v>8260</v>
      </c>
      <c r="CI12" s="95">
        <f>CN7</f>
        <v>8600.1</v>
      </c>
      <c r="CJ12" s="95">
        <f>CO7</f>
        <v>9078.5</v>
      </c>
      <c r="CK12" s="84"/>
      <c r="CL12" s="84"/>
      <c r="CM12" s="84"/>
      <c r="CN12" s="84"/>
      <c r="CO12" s="94" t="s">
        <v>147</v>
      </c>
      <c r="CP12" s="96">
        <f>CU7</f>
        <v>1146099</v>
      </c>
      <c r="CQ12" s="96">
        <f>CV7</f>
        <v>1494682</v>
      </c>
      <c r="CR12" s="96">
        <f>CW7</f>
        <v>1543942</v>
      </c>
      <c r="CS12" s="96">
        <f>CX7</f>
        <v>1467681</v>
      </c>
      <c r="CT12" s="96">
        <f>CY7</f>
        <v>1533303</v>
      </c>
      <c r="CU12" s="84"/>
      <c r="CV12" s="84"/>
      <c r="CW12" s="84"/>
      <c r="CX12" s="84"/>
      <c r="CY12" s="84"/>
      <c r="CZ12" s="94" t="s">
        <v>148</v>
      </c>
      <c r="DA12" s="95">
        <f>DF7</f>
        <v>38.4</v>
      </c>
      <c r="DB12" s="95">
        <f>DG7</f>
        <v>37.700000000000003</v>
      </c>
      <c r="DC12" s="95">
        <f>DH7</f>
        <v>36.200000000000003</v>
      </c>
      <c r="DD12" s="95">
        <f>DI7</f>
        <v>36.5</v>
      </c>
      <c r="DE12" s="95">
        <f>DJ7</f>
        <v>35.299999999999997</v>
      </c>
      <c r="DF12" s="84"/>
      <c r="DG12" s="84"/>
      <c r="DH12" s="84"/>
      <c r="DI12" s="84"/>
      <c r="DJ12" s="94" t="s">
        <v>149</v>
      </c>
      <c r="DK12" s="95">
        <f>DP7</f>
        <v>21.1</v>
      </c>
      <c r="DL12" s="95">
        <f>DQ7</f>
        <v>20</v>
      </c>
      <c r="DM12" s="95">
        <f>DR7</f>
        <v>18.2</v>
      </c>
      <c r="DN12" s="95">
        <f>DS7</f>
        <v>20.9</v>
      </c>
      <c r="DO12" s="95">
        <f>DT7</f>
        <v>21.1</v>
      </c>
      <c r="DP12" s="84"/>
      <c r="DQ12" s="84"/>
      <c r="DR12" s="84"/>
      <c r="DS12" s="84"/>
      <c r="DT12" s="94" t="s">
        <v>148</v>
      </c>
      <c r="DU12" s="95">
        <f>DZ7</f>
        <v>128.80000000000001</v>
      </c>
      <c r="DV12" s="95">
        <f>EA7</f>
        <v>109.9</v>
      </c>
      <c r="DW12" s="95">
        <f>EB7</f>
        <v>103.6</v>
      </c>
      <c r="DX12" s="95">
        <f>EC7</f>
        <v>95.7</v>
      </c>
      <c r="DY12" s="95">
        <f>ED7</f>
        <v>88.5</v>
      </c>
      <c r="DZ12" s="84"/>
      <c r="EA12" s="84"/>
      <c r="EB12" s="84"/>
      <c r="EC12" s="84"/>
      <c r="ED12" s="94" t="s">
        <v>150</v>
      </c>
      <c r="EE12" s="95">
        <f>EJ7</f>
        <v>59.8</v>
      </c>
      <c r="EF12" s="95">
        <f>EK7</f>
        <v>59.6</v>
      </c>
      <c r="EG12" s="95">
        <f>EL7</f>
        <v>60.3</v>
      </c>
      <c r="EH12" s="95">
        <f>EM7</f>
        <v>60.2</v>
      </c>
      <c r="EI12" s="95">
        <f>EN7</f>
        <v>61.2</v>
      </c>
      <c r="EJ12" s="84"/>
      <c r="EK12" s="84"/>
      <c r="EL12" s="84"/>
      <c r="EM12" s="84"/>
      <c r="EN12" s="94" t="s">
        <v>148</v>
      </c>
      <c r="EO12" s="95">
        <f>ET7</f>
        <v>16.2</v>
      </c>
      <c r="EP12" s="95">
        <f>EU7</f>
        <v>18.7</v>
      </c>
      <c r="EQ12" s="95">
        <f>EV7</f>
        <v>20.5</v>
      </c>
      <c r="ER12" s="95">
        <f>EW7</f>
        <v>21.4</v>
      </c>
      <c r="ES12" s="95">
        <f>EX7</f>
        <v>22.6</v>
      </c>
      <c r="ET12" s="84"/>
      <c r="EU12" s="84"/>
      <c r="EV12" s="84"/>
      <c r="EW12" s="84"/>
      <c r="EX12" s="84"/>
      <c r="EY12" s="94" t="s">
        <v>148</v>
      </c>
      <c r="EZ12" s="95">
        <f>IF($EZ$8,FE7,"-")</f>
        <v>39.5</v>
      </c>
      <c r="FA12" s="95">
        <f>IF($EZ$8,FF7,"-")</f>
        <v>39.1</v>
      </c>
      <c r="FB12" s="95">
        <f>IF($EZ$8,FG7,"-")</f>
        <v>37.299999999999997</v>
      </c>
      <c r="FC12" s="95">
        <f>IF($EZ$8,FH7,"-")</f>
        <v>38</v>
      </c>
      <c r="FD12" s="95">
        <f>IF($EZ$8,FI7,"-")</f>
        <v>36.5</v>
      </c>
      <c r="FE12" s="84"/>
      <c r="FF12" s="84"/>
      <c r="FG12" s="84"/>
      <c r="FH12" s="84"/>
      <c r="FI12" s="94" t="s">
        <v>151</v>
      </c>
      <c r="FJ12" s="95">
        <f>IF($FJ$8,FO7,"-")</f>
        <v>22</v>
      </c>
      <c r="FK12" s="95">
        <f>IF($FJ$8,FP7,"-")</f>
        <v>21.4</v>
      </c>
      <c r="FL12" s="95">
        <f>IF($FJ$8,FQ7,"-")</f>
        <v>19.3</v>
      </c>
      <c r="FM12" s="95">
        <f>IF($FJ$8,FR7,"-")</f>
        <v>20.6</v>
      </c>
      <c r="FN12" s="95">
        <f>IF($FJ$8,FS7,"-")</f>
        <v>21.6</v>
      </c>
      <c r="FO12" s="84"/>
      <c r="FP12" s="84"/>
      <c r="FQ12" s="84"/>
      <c r="FR12" s="84"/>
      <c r="FS12" s="94" t="s">
        <v>152</v>
      </c>
      <c r="FT12" s="95">
        <f>IF($FT$8,FY7,"-")</f>
        <v>105.7</v>
      </c>
      <c r="FU12" s="95">
        <f>IF($FT$8,FZ7,"-")</f>
        <v>89.4</v>
      </c>
      <c r="FV12" s="95">
        <f>IF($FT$8,GA7,"-")</f>
        <v>83.3</v>
      </c>
      <c r="FW12" s="95">
        <f>IF($FT$8,GB7,"-")</f>
        <v>73.2</v>
      </c>
      <c r="FX12" s="95">
        <f>IF($FT$8,GC7,"-")</f>
        <v>71.400000000000006</v>
      </c>
      <c r="FY12" s="84"/>
      <c r="FZ12" s="84"/>
      <c r="GA12" s="84"/>
      <c r="GB12" s="84"/>
      <c r="GC12" s="94" t="s">
        <v>152</v>
      </c>
      <c r="GD12" s="95">
        <f>IF($GD$8,GI7,"-")</f>
        <v>61.3</v>
      </c>
      <c r="GE12" s="95">
        <f>IF($GD$8,GJ7,"-")</f>
        <v>61.7</v>
      </c>
      <c r="GF12" s="95">
        <f>IF($GD$8,GK7,"-")</f>
        <v>62.1</v>
      </c>
      <c r="GG12" s="95">
        <f>IF($GD$8,GL7,"-")</f>
        <v>62.6</v>
      </c>
      <c r="GH12" s="95">
        <f>IF($GD$8,GM7,"-")</f>
        <v>63.4</v>
      </c>
      <c r="GI12" s="84"/>
      <c r="GJ12" s="84"/>
      <c r="GK12" s="84"/>
      <c r="GL12" s="84"/>
      <c r="GM12" s="94" t="s">
        <v>148</v>
      </c>
      <c r="GN12" s="95">
        <f>IF($GN$8,GS7,"-")</f>
        <v>11.9</v>
      </c>
      <c r="GO12" s="95">
        <f>IF($GN$8,GT7,"-")</f>
        <v>13.3</v>
      </c>
      <c r="GP12" s="95">
        <f>IF($GN$8,GU7,"-")</f>
        <v>14.4</v>
      </c>
      <c r="GQ12" s="95">
        <f>IF($GN$8,GV7,"-")</f>
        <v>15.3</v>
      </c>
      <c r="GR12" s="95">
        <f>IF($GN$8,GW7,"-")</f>
        <v>16.100000000000001</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153</v>
      </c>
      <c r="HI12" s="95" t="str">
        <f>IF($HI$8,HN7,"-")</f>
        <v>-</v>
      </c>
      <c r="HJ12" s="95" t="str">
        <f>IF($HI$8,HO7,"-")</f>
        <v>-</v>
      </c>
      <c r="HK12" s="95" t="str">
        <f>IF($HI$8,HP7,"-")</f>
        <v>-</v>
      </c>
      <c r="HL12" s="95" t="str">
        <f>IF($HI$8,HQ7,"-")</f>
        <v>-</v>
      </c>
      <c r="HM12" s="95" t="str">
        <f>IF($HI$8,HR7,"-")</f>
        <v>-</v>
      </c>
      <c r="HN12" s="84"/>
      <c r="HO12" s="84"/>
      <c r="HP12" s="84"/>
      <c r="HQ12" s="84"/>
      <c r="HR12" s="94" t="s">
        <v>153</v>
      </c>
      <c r="HS12" s="95" t="str">
        <f>IF($HS$8,HX7,"-")</f>
        <v>-</v>
      </c>
      <c r="HT12" s="95" t="str">
        <f>IF($HS$8,HY7,"-")</f>
        <v>-</v>
      </c>
      <c r="HU12" s="95" t="str">
        <f>IF($HS$8,HZ7,"-")</f>
        <v>-</v>
      </c>
      <c r="HV12" s="95" t="str">
        <f>IF($HS$8,IA7,"-")</f>
        <v>-</v>
      </c>
      <c r="HW12" s="95" t="str">
        <f>IF($HS$8,IB7,"-")</f>
        <v>-</v>
      </c>
      <c r="HX12" s="84"/>
      <c r="HY12" s="84"/>
      <c r="HZ12" s="84"/>
      <c r="IA12" s="84"/>
      <c r="IB12" s="94" t="s">
        <v>153</v>
      </c>
      <c r="IC12" s="95" t="str">
        <f>IF($IC$8,IH7,"-")</f>
        <v>-</v>
      </c>
      <c r="ID12" s="95" t="str">
        <f>IF($IC$8,II7,"-")</f>
        <v>-</v>
      </c>
      <c r="IE12" s="95" t="str">
        <f>IF($IC$8,IJ7,"-")</f>
        <v>-</v>
      </c>
      <c r="IF12" s="95" t="str">
        <f>IF($IC$8,IK7,"-")</f>
        <v>-</v>
      </c>
      <c r="IG12" s="95" t="str">
        <f>IF($IC$8,IL7,"-")</f>
        <v>-</v>
      </c>
      <c r="IH12" s="84"/>
      <c r="II12" s="84"/>
      <c r="IJ12" s="84"/>
      <c r="IK12" s="84"/>
      <c r="IL12" s="94" t="s">
        <v>152</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153</v>
      </c>
      <c r="JH12" s="95" t="str">
        <f>IF($JH$8,JM7,"-")</f>
        <v>-</v>
      </c>
      <c r="JI12" s="95" t="str">
        <f>IF($JH$8,JN7,"-")</f>
        <v>-</v>
      </c>
      <c r="JJ12" s="95" t="str">
        <f>IF($JH$8,JO7,"-")</f>
        <v>-</v>
      </c>
      <c r="JK12" s="95" t="str">
        <f>IF($JH$8,JP7,"-")</f>
        <v>-</v>
      </c>
      <c r="JL12" s="95" t="str">
        <f>IF($JH$8,JQ7,"-")</f>
        <v>-</v>
      </c>
      <c r="JM12" s="84"/>
      <c r="JN12" s="84"/>
      <c r="JO12" s="84"/>
      <c r="JP12" s="84"/>
      <c r="JQ12" s="94" t="s">
        <v>152</v>
      </c>
      <c r="JR12" s="95" t="str">
        <f>IF($JR$8,JW7,"-")</f>
        <v>-</v>
      </c>
      <c r="JS12" s="95" t="str">
        <f>IF($JR$8,JX7,"-")</f>
        <v>-</v>
      </c>
      <c r="JT12" s="95" t="str">
        <f>IF($JR$8,JY7,"-")</f>
        <v>-</v>
      </c>
      <c r="JU12" s="95" t="str">
        <f>IF($JR$8,JZ7,"-")</f>
        <v>-</v>
      </c>
      <c r="JV12" s="95" t="str">
        <f>IF($JR$8,KA7,"-")</f>
        <v>-</v>
      </c>
      <c r="JW12" s="84"/>
      <c r="JX12" s="84"/>
      <c r="JY12" s="84"/>
      <c r="JZ12" s="84"/>
      <c r="KA12" s="94" t="s">
        <v>152</v>
      </c>
      <c r="KB12" s="95" t="str">
        <f>IF($KB$8,KG7,"-")</f>
        <v>-</v>
      </c>
      <c r="KC12" s="95" t="str">
        <f>IF($KB$8,KH7,"-")</f>
        <v>-</v>
      </c>
      <c r="KD12" s="95" t="str">
        <f>IF($KB$8,KI7,"-")</f>
        <v>-</v>
      </c>
      <c r="KE12" s="95" t="str">
        <f>IF($KB$8,KJ7,"-")</f>
        <v>-</v>
      </c>
      <c r="KF12" s="95" t="str">
        <f>IF($KB$8,KK7,"-")</f>
        <v>-</v>
      </c>
      <c r="KG12" s="84"/>
      <c r="KH12" s="84"/>
      <c r="KI12" s="84"/>
      <c r="KJ12" s="84"/>
      <c r="KK12" s="94" t="s">
        <v>148</v>
      </c>
      <c r="KL12" s="95" t="str">
        <f>IF($KL$8,KQ7,"-")</f>
        <v>-</v>
      </c>
      <c r="KM12" s="95" t="str">
        <f>IF($KL$8,KR7,"-")</f>
        <v>-</v>
      </c>
      <c r="KN12" s="95" t="str">
        <f>IF($KL$8,KS7,"-")</f>
        <v>-</v>
      </c>
      <c r="KO12" s="95" t="str">
        <f>IF($KL$8,KT7,"-")</f>
        <v>-</v>
      </c>
      <c r="KP12" s="95" t="str">
        <f>IF($KL$8,KU7,"-")</f>
        <v>-</v>
      </c>
      <c r="KQ12" s="84"/>
      <c r="KR12" s="84"/>
      <c r="KS12" s="84"/>
      <c r="KT12" s="84"/>
      <c r="KU12" s="84"/>
      <c r="KV12" s="94" t="s">
        <v>152</v>
      </c>
      <c r="KW12" s="95">
        <f>IF($KW$8,LB7,"-")</f>
        <v>8.9</v>
      </c>
      <c r="KX12" s="95">
        <f>IF($KW$8,LC7,"-")</f>
        <v>11.8</v>
      </c>
      <c r="KY12" s="95">
        <f>IF($KW$8,LD7,"-")</f>
        <v>15.3</v>
      </c>
      <c r="KZ12" s="95">
        <f>IF($KW$8,LE7,"-")</f>
        <v>15.4</v>
      </c>
      <c r="LA12" s="95">
        <f>IF($KW$8,LF7,"-")</f>
        <v>15.1</v>
      </c>
      <c r="LB12" s="84"/>
      <c r="LC12" s="84"/>
      <c r="LD12" s="84"/>
      <c r="LE12" s="84"/>
      <c r="LF12" s="94" t="s">
        <v>152</v>
      </c>
      <c r="LG12" s="95">
        <f>IF($LG$8,LL7,"-")</f>
        <v>2</v>
      </c>
      <c r="LH12" s="95">
        <f>IF($LG$8,LM7,"-")</f>
        <v>1.4</v>
      </c>
      <c r="LI12" s="95">
        <f>IF($LG$8,LN7,"-")</f>
        <v>2.4</v>
      </c>
      <c r="LJ12" s="95">
        <f>IF($LG$8,LO7,"-")</f>
        <v>4.0999999999999996</v>
      </c>
      <c r="LK12" s="95">
        <f>IF($LG$8,LP7,"-")</f>
        <v>2.2000000000000002</v>
      </c>
      <c r="LL12" s="84"/>
      <c r="LM12" s="84"/>
      <c r="LN12" s="84"/>
      <c r="LO12" s="84"/>
      <c r="LP12" s="94" t="s">
        <v>152</v>
      </c>
      <c r="LQ12" s="95">
        <f>IF($LQ$8,LV7,"-")</f>
        <v>1128.5999999999999</v>
      </c>
      <c r="LR12" s="95">
        <f>IF($LQ$8,LW7,"-")</f>
        <v>596.79999999999995</v>
      </c>
      <c r="LS12" s="95">
        <f>IF($LQ$8,LX7,"-")</f>
        <v>494.6</v>
      </c>
      <c r="LT12" s="95">
        <f>IF($LQ$8,LY7,"-")</f>
        <v>469.5</v>
      </c>
      <c r="LU12" s="95">
        <f>IF($LQ$8,LZ7,"-")</f>
        <v>391.3</v>
      </c>
      <c r="LV12" s="84"/>
      <c r="LW12" s="84"/>
      <c r="LX12" s="84"/>
      <c r="LY12" s="84"/>
      <c r="LZ12" s="94" t="s">
        <v>152</v>
      </c>
      <c r="MA12" s="95">
        <f>IF($MA$8,MF7,"-")</f>
        <v>3.4</v>
      </c>
      <c r="MB12" s="95">
        <f>IF($MA$8,MG7,"-")</f>
        <v>5.6</v>
      </c>
      <c r="MC12" s="95">
        <f>IF($MA$8,MH7,"-")</f>
        <v>11.5</v>
      </c>
      <c r="MD12" s="95">
        <f>IF($MA$8,MI7,"-")</f>
        <v>16.100000000000001</v>
      </c>
      <c r="ME12" s="95">
        <f>IF($MA$8,MJ7,"-")</f>
        <v>22.3</v>
      </c>
      <c r="MF12" s="84"/>
      <c r="MG12" s="84"/>
      <c r="MH12" s="84"/>
      <c r="MI12" s="84"/>
      <c r="MJ12" s="94" t="s">
        <v>152</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154</v>
      </c>
      <c r="AY13" s="95">
        <f>$BI$7</f>
        <v>100</v>
      </c>
      <c r="AZ13" s="95">
        <f>$BI$7</f>
        <v>100</v>
      </c>
      <c r="BA13" s="95">
        <f>$BI$7</f>
        <v>100</v>
      </c>
      <c r="BB13" s="95">
        <f>$BI$7</f>
        <v>100</v>
      </c>
      <c r="BC13" s="95">
        <f>$BI$7</f>
        <v>100</v>
      </c>
      <c r="BD13" s="84"/>
      <c r="BE13" s="84"/>
      <c r="BF13" s="84"/>
      <c r="BG13" s="84"/>
      <c r="BH13" s="84"/>
      <c r="BI13" s="94" t="s">
        <v>154</v>
      </c>
      <c r="BJ13" s="95">
        <f>$BT$7</f>
        <v>100</v>
      </c>
      <c r="BK13" s="95">
        <f>$BT$7</f>
        <v>100</v>
      </c>
      <c r="BL13" s="95">
        <f>$BT$7</f>
        <v>100</v>
      </c>
      <c r="BM13" s="95">
        <f>$BT$7</f>
        <v>100</v>
      </c>
      <c r="BN13" s="95">
        <f>$BT$7</f>
        <v>100</v>
      </c>
      <c r="BO13" s="84"/>
      <c r="BP13" s="84"/>
      <c r="BQ13" s="84"/>
      <c r="BR13" s="84"/>
      <c r="BS13" s="84"/>
      <c r="BT13" s="94" t="s">
        <v>154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155</v>
      </c>
      <c r="C14" s="99"/>
      <c r="D14" s="100"/>
      <c r="E14" s="99"/>
      <c r="F14" s="203" t="s">
        <v>156</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202" t="s">
        <v>157</v>
      </c>
      <c r="C15" s="202"/>
      <c r="D15" s="100"/>
      <c r="E15" s="97">
        <v>1</v>
      </c>
      <c r="F15" s="202" t="s">
        <v>158</v>
      </c>
      <c r="G15" s="202"/>
      <c r="H15" s="102" t="s">
        <v>159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160</v>
      </c>
      <c r="AY15" s="103"/>
      <c r="AZ15" s="103"/>
      <c r="BA15" s="103"/>
      <c r="BB15" s="103"/>
      <c r="BC15" s="103"/>
      <c r="BD15" s="100"/>
      <c r="BE15" s="100"/>
      <c r="BF15" s="100"/>
      <c r="BG15" s="100"/>
      <c r="BH15" s="100"/>
      <c r="BI15" s="101" t="s">
        <v>160</v>
      </c>
      <c r="BJ15" s="103"/>
      <c r="BK15" s="103"/>
      <c r="BL15" s="103"/>
      <c r="BM15" s="103"/>
      <c r="BN15" s="103"/>
      <c r="BO15" s="100"/>
      <c r="BP15" s="100"/>
      <c r="BQ15" s="100"/>
      <c r="BR15" s="100"/>
      <c r="BS15" s="100"/>
      <c r="BT15" s="101" t="s">
        <v>160</v>
      </c>
      <c r="BU15" s="103"/>
      <c r="BV15" s="103"/>
      <c r="BW15" s="103"/>
      <c r="BX15" s="103"/>
      <c r="BY15" s="103"/>
      <c r="BZ15" s="100"/>
      <c r="CA15" s="100"/>
      <c r="CB15" s="100"/>
      <c r="CC15" s="100"/>
      <c r="CD15" s="100"/>
      <c r="CE15" s="101" t="s">
        <v>160</v>
      </c>
      <c r="CF15" s="103"/>
      <c r="CG15" s="103"/>
      <c r="CH15" s="103"/>
      <c r="CI15" s="103"/>
      <c r="CJ15" s="103"/>
      <c r="CK15" s="100"/>
      <c r="CL15" s="100"/>
      <c r="CM15" s="100"/>
      <c r="CN15" s="100"/>
      <c r="CO15" s="101" t="s">
        <v>160</v>
      </c>
      <c r="CP15" s="103"/>
      <c r="CQ15" s="103"/>
      <c r="CR15" s="103"/>
      <c r="CS15" s="103"/>
      <c r="CT15" s="103"/>
      <c r="CU15" s="100"/>
      <c r="CV15" s="100"/>
      <c r="CW15" s="100"/>
      <c r="CX15" s="100"/>
      <c r="CY15" s="100"/>
      <c r="CZ15" s="101" t="s">
        <v>160</v>
      </c>
      <c r="DA15" s="103"/>
      <c r="DB15" s="103"/>
      <c r="DC15" s="103"/>
      <c r="DD15" s="103"/>
      <c r="DE15" s="103"/>
      <c r="DF15" s="100"/>
      <c r="DG15" s="100"/>
      <c r="DH15" s="100"/>
      <c r="DI15" s="100"/>
      <c r="DJ15" s="101" t="s">
        <v>160</v>
      </c>
      <c r="DK15" s="103"/>
      <c r="DL15" s="103"/>
      <c r="DM15" s="103"/>
      <c r="DN15" s="103"/>
      <c r="DO15" s="103"/>
      <c r="DP15" s="100"/>
      <c r="DQ15" s="100"/>
      <c r="DR15" s="100"/>
      <c r="DS15" s="100"/>
      <c r="DT15" s="101" t="s">
        <v>160</v>
      </c>
      <c r="DU15" s="103"/>
      <c r="DV15" s="103"/>
      <c r="DW15" s="103"/>
      <c r="DX15" s="103"/>
      <c r="DY15" s="103"/>
      <c r="DZ15" s="100"/>
      <c r="EA15" s="100"/>
      <c r="EB15" s="100"/>
      <c r="EC15" s="100"/>
      <c r="ED15" s="101" t="s">
        <v>160</v>
      </c>
      <c r="EE15" s="103"/>
      <c r="EF15" s="103"/>
      <c r="EG15" s="103"/>
      <c r="EH15" s="103"/>
      <c r="EI15" s="103"/>
      <c r="EJ15" s="100"/>
      <c r="EK15" s="100"/>
      <c r="EL15" s="100"/>
      <c r="EM15" s="100"/>
      <c r="EN15" s="101" t="s">
        <v>160</v>
      </c>
      <c r="EO15" s="103"/>
      <c r="EP15" s="103"/>
      <c r="EQ15" s="103"/>
      <c r="ER15" s="103"/>
      <c r="ES15" s="103"/>
      <c r="ET15" s="100"/>
      <c r="EU15" s="100"/>
      <c r="EV15" s="100"/>
      <c r="EW15" s="100"/>
      <c r="EX15" s="100"/>
      <c r="EY15" s="101" t="s">
        <v>160</v>
      </c>
      <c r="EZ15" s="103"/>
      <c r="FA15" s="103"/>
      <c r="FB15" s="103"/>
      <c r="FC15" s="103"/>
      <c r="FD15" s="103"/>
      <c r="FE15" s="100"/>
      <c r="FF15" s="100"/>
      <c r="FG15" s="100"/>
      <c r="FH15" s="100"/>
      <c r="FI15" s="101" t="s">
        <v>160</v>
      </c>
      <c r="FJ15" s="103"/>
      <c r="FK15" s="103"/>
      <c r="FL15" s="103"/>
      <c r="FM15" s="103"/>
      <c r="FN15" s="103"/>
      <c r="FO15" s="100"/>
      <c r="FP15" s="100"/>
      <c r="FQ15" s="100"/>
      <c r="FR15" s="100"/>
      <c r="FS15" s="101" t="s">
        <v>160</v>
      </c>
      <c r="FT15" s="103"/>
      <c r="FU15" s="103"/>
      <c r="FV15" s="103"/>
      <c r="FW15" s="103"/>
      <c r="FX15" s="103"/>
      <c r="FY15" s="100"/>
      <c r="FZ15" s="100"/>
      <c r="GA15" s="100"/>
      <c r="GB15" s="100"/>
      <c r="GC15" s="101" t="s">
        <v>160</v>
      </c>
      <c r="GD15" s="103"/>
      <c r="GE15" s="103"/>
      <c r="GF15" s="103"/>
      <c r="GG15" s="103"/>
      <c r="GH15" s="103"/>
      <c r="GI15" s="100"/>
      <c r="GJ15" s="100"/>
      <c r="GK15" s="100"/>
      <c r="GL15" s="100"/>
      <c r="GM15" s="101" t="s">
        <v>160</v>
      </c>
      <c r="GN15" s="103"/>
      <c r="GO15" s="103"/>
      <c r="GP15" s="103"/>
      <c r="GQ15" s="103"/>
      <c r="GR15" s="103"/>
      <c r="GS15" s="100"/>
      <c r="GT15" s="100"/>
      <c r="GU15" s="100"/>
      <c r="GV15" s="100"/>
      <c r="GW15" s="100"/>
      <c r="GX15" s="101" t="s">
        <v>160</v>
      </c>
      <c r="GY15" s="103"/>
      <c r="GZ15" s="103"/>
      <c r="HA15" s="103"/>
      <c r="HB15" s="103"/>
      <c r="HC15" s="103"/>
      <c r="HD15" s="100"/>
      <c r="HE15" s="100"/>
      <c r="HF15" s="100"/>
      <c r="HG15" s="100"/>
      <c r="HH15" s="101" t="s">
        <v>160</v>
      </c>
      <c r="HI15" s="103"/>
      <c r="HJ15" s="103"/>
      <c r="HK15" s="103"/>
      <c r="HL15" s="103"/>
      <c r="HM15" s="103"/>
      <c r="HN15" s="100"/>
      <c r="HO15" s="100"/>
      <c r="HP15" s="100"/>
      <c r="HQ15" s="100"/>
      <c r="HR15" s="101" t="s">
        <v>160</v>
      </c>
      <c r="HS15" s="103"/>
      <c r="HT15" s="103"/>
      <c r="HU15" s="103"/>
      <c r="HV15" s="103"/>
      <c r="HW15" s="103"/>
      <c r="HX15" s="100"/>
      <c r="HY15" s="100"/>
      <c r="HZ15" s="100"/>
      <c r="IA15" s="100"/>
      <c r="IB15" s="101" t="s">
        <v>160</v>
      </c>
      <c r="IC15" s="103"/>
      <c r="ID15" s="103"/>
      <c r="IE15" s="103"/>
      <c r="IF15" s="103"/>
      <c r="IG15" s="103"/>
      <c r="IH15" s="100"/>
      <c r="II15" s="100"/>
      <c r="IJ15" s="100"/>
      <c r="IK15" s="100"/>
      <c r="IL15" s="101" t="s">
        <v>160</v>
      </c>
      <c r="IM15" s="103"/>
      <c r="IN15" s="103"/>
      <c r="IO15" s="103"/>
      <c r="IP15" s="103"/>
      <c r="IQ15" s="103"/>
      <c r="IR15" s="100"/>
      <c r="IS15" s="100"/>
      <c r="IT15" s="100"/>
      <c r="IU15" s="100"/>
      <c r="IV15" s="100"/>
      <c r="IW15" s="101" t="s">
        <v>160</v>
      </c>
      <c r="IX15" s="103"/>
      <c r="IY15" s="103"/>
      <c r="IZ15" s="103"/>
      <c r="JA15" s="103"/>
      <c r="JB15" s="103"/>
      <c r="JC15" s="100"/>
      <c r="JD15" s="100"/>
      <c r="JE15" s="100"/>
      <c r="JF15" s="100"/>
      <c r="JG15" s="101" t="s">
        <v>160</v>
      </c>
      <c r="JH15" s="103"/>
      <c r="JI15" s="103"/>
      <c r="JJ15" s="103"/>
      <c r="JK15" s="103"/>
      <c r="JL15" s="103"/>
      <c r="JM15" s="100"/>
      <c r="JN15" s="100"/>
      <c r="JO15" s="100"/>
      <c r="JP15" s="100"/>
      <c r="JQ15" s="101" t="s">
        <v>160</v>
      </c>
      <c r="JR15" s="103"/>
      <c r="JS15" s="103"/>
      <c r="JT15" s="103"/>
      <c r="JU15" s="103"/>
      <c r="JV15" s="103"/>
      <c r="JW15" s="100"/>
      <c r="JX15" s="100"/>
      <c r="JY15" s="100"/>
      <c r="JZ15" s="100"/>
      <c r="KA15" s="101" t="s">
        <v>160</v>
      </c>
      <c r="KB15" s="103"/>
      <c r="KC15" s="103"/>
      <c r="KD15" s="103"/>
      <c r="KE15" s="103"/>
      <c r="KF15" s="103"/>
      <c r="KG15" s="100"/>
      <c r="KH15" s="100"/>
      <c r="KI15" s="100"/>
      <c r="KJ15" s="100"/>
      <c r="KK15" s="101" t="s">
        <v>160</v>
      </c>
      <c r="KL15" s="103"/>
      <c r="KM15" s="103"/>
      <c r="KN15" s="103"/>
      <c r="KO15" s="103"/>
      <c r="KP15" s="103"/>
      <c r="KQ15" s="100"/>
      <c r="KR15" s="100"/>
      <c r="KS15" s="100"/>
      <c r="KT15" s="100"/>
      <c r="KU15" s="100"/>
      <c r="KV15" s="101" t="s">
        <v>160</v>
      </c>
      <c r="KW15" s="103"/>
      <c r="KX15" s="103"/>
      <c r="KY15" s="103"/>
      <c r="KZ15" s="103"/>
      <c r="LA15" s="103"/>
      <c r="LB15" s="100"/>
      <c r="LC15" s="100"/>
      <c r="LD15" s="100"/>
      <c r="LE15" s="100"/>
      <c r="LF15" s="101" t="s">
        <v>160</v>
      </c>
      <c r="LG15" s="103"/>
      <c r="LH15" s="103"/>
      <c r="LI15" s="103"/>
      <c r="LJ15" s="103"/>
      <c r="LK15" s="103"/>
      <c r="LL15" s="100"/>
      <c r="LM15" s="100"/>
      <c r="LN15" s="100"/>
      <c r="LO15" s="100"/>
      <c r="LP15" s="101" t="s">
        <v>160</v>
      </c>
      <c r="LQ15" s="103"/>
      <c r="LR15" s="103"/>
      <c r="LS15" s="103"/>
      <c r="LT15" s="103"/>
      <c r="LU15" s="103"/>
      <c r="LV15" s="100"/>
      <c r="LW15" s="100"/>
      <c r="LX15" s="100"/>
      <c r="LY15" s="100"/>
      <c r="LZ15" s="101" t="s">
        <v>160</v>
      </c>
      <c r="MA15" s="103"/>
      <c r="MB15" s="103"/>
      <c r="MC15" s="103"/>
      <c r="MD15" s="103"/>
      <c r="ME15" s="103"/>
      <c r="MF15" s="100"/>
      <c r="MG15" s="100"/>
      <c r="MH15" s="100"/>
      <c r="MI15" s="100"/>
      <c r="MJ15" s="101" t="s">
        <v>160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202" t="s">
        <v>161</v>
      </c>
      <c r="C16" s="202"/>
      <c r="D16" s="100"/>
      <c r="E16" s="97">
        <f>E15+1</f>
        <v>2</v>
      </c>
      <c r="F16" s="202" t="s">
        <v>162</v>
      </c>
      <c r="G16" s="202"/>
      <c r="H16" s="102" t="s">
        <v>163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202" t="s">
        <v>164</v>
      </c>
      <c r="C17" s="202"/>
      <c r="D17" s="100"/>
      <c r="E17" s="97">
        <f t="shared" ref="E17" si="8">E16+1</f>
        <v>3</v>
      </c>
      <c r="F17" s="202" t="s">
        <v>165</v>
      </c>
      <c r="G17" s="202"/>
      <c r="H17" s="102" t="s">
        <v>166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167</v>
      </c>
      <c r="AY17" s="106">
        <f>IF(AY7="-",NA(),AY7)</f>
        <v>115.9</v>
      </c>
      <c r="AZ17" s="106">
        <f t="shared" ref="AZ17:BC17" si="9">IF(AZ7="-",NA(),AZ7)</f>
        <v>111.3</v>
      </c>
      <c r="BA17" s="106">
        <f t="shared" si="9"/>
        <v>109.2</v>
      </c>
      <c r="BB17" s="106">
        <f t="shared" si="9"/>
        <v>105.8</v>
      </c>
      <c r="BC17" s="106">
        <f t="shared" si="9"/>
        <v>105.9</v>
      </c>
      <c r="BD17" s="100"/>
      <c r="BE17" s="100"/>
      <c r="BF17" s="100"/>
      <c r="BG17" s="100"/>
      <c r="BH17" s="100"/>
      <c r="BI17" s="105" t="s">
        <v>168</v>
      </c>
      <c r="BJ17" s="106">
        <f>IF(BJ7="-",NA(),BJ7)</f>
        <v>119.7</v>
      </c>
      <c r="BK17" s="106">
        <f t="shared" ref="BK17:BN17" si="10">IF(BK7="-",NA(),BK7)</f>
        <v>114.8</v>
      </c>
      <c r="BL17" s="106">
        <f t="shared" si="10"/>
        <v>111.9</v>
      </c>
      <c r="BM17" s="106">
        <f t="shared" si="10"/>
        <v>107.1</v>
      </c>
      <c r="BN17" s="106">
        <f t="shared" si="10"/>
        <v>107.6</v>
      </c>
      <c r="BO17" s="100"/>
      <c r="BP17" s="100"/>
      <c r="BQ17" s="100"/>
      <c r="BR17" s="100"/>
      <c r="BS17" s="100"/>
      <c r="BT17" s="105" t="s">
        <v>167</v>
      </c>
      <c r="BU17" s="106">
        <f>IF(BU7="-",NA(),BU7)</f>
        <v>835.7</v>
      </c>
      <c r="BV17" s="106">
        <f t="shared" ref="BV17:BY17" si="11">IF(BV7="-",NA(),BV7)</f>
        <v>1024.8</v>
      </c>
      <c r="BW17" s="106">
        <f t="shared" si="11"/>
        <v>990.2</v>
      </c>
      <c r="BX17" s="106">
        <f t="shared" si="11"/>
        <v>781.8</v>
      </c>
      <c r="BY17" s="106">
        <f t="shared" si="11"/>
        <v>687.4</v>
      </c>
      <c r="BZ17" s="100"/>
      <c r="CA17" s="100"/>
      <c r="CB17" s="100"/>
      <c r="CC17" s="100"/>
      <c r="CD17" s="100"/>
      <c r="CE17" s="105" t="s">
        <v>169</v>
      </c>
      <c r="CF17" s="106">
        <f>IF(CF7="-",NA(),CF7)</f>
        <v>18778.900000000001</v>
      </c>
      <c r="CG17" s="106">
        <f t="shared" ref="CG17:CJ17" si="12">IF(CG7="-",NA(),CG7)</f>
        <v>19127.2</v>
      </c>
      <c r="CH17" s="106">
        <f t="shared" si="12"/>
        <v>23418.799999999999</v>
      </c>
      <c r="CI17" s="106">
        <f t="shared" si="12"/>
        <v>25228.1</v>
      </c>
      <c r="CJ17" s="106">
        <f t="shared" si="12"/>
        <v>19238</v>
      </c>
      <c r="CK17" s="100"/>
      <c r="CL17" s="100"/>
      <c r="CM17" s="100"/>
      <c r="CN17" s="100"/>
      <c r="CO17" s="105" t="s">
        <v>170</v>
      </c>
      <c r="CP17" s="107">
        <f>IF(CP7="-",NA(),CP7)</f>
        <v>2625558</v>
      </c>
      <c r="CQ17" s="107">
        <f t="shared" ref="CQ17:CT17" si="13">IF(CQ7="-",NA(),CQ7)</f>
        <v>3549580</v>
      </c>
      <c r="CR17" s="107">
        <f t="shared" si="13"/>
        <v>2589073</v>
      </c>
      <c r="CS17" s="107">
        <f t="shared" si="13"/>
        <v>2322576</v>
      </c>
      <c r="CT17" s="107">
        <f t="shared" si="13"/>
        <v>2833990</v>
      </c>
      <c r="CU17" s="100"/>
      <c r="CV17" s="100"/>
      <c r="CW17" s="100"/>
      <c r="CX17" s="100"/>
      <c r="CY17" s="100"/>
      <c r="CZ17" s="105" t="s">
        <v>167</v>
      </c>
      <c r="DA17" s="106">
        <f>IF(DA7="-",NA(),DA7)</f>
        <v>11.3</v>
      </c>
      <c r="DB17" s="106">
        <f t="shared" ref="DB17:DE17" si="14">IF(DB7="-",NA(),DB7)</f>
        <v>11.5</v>
      </c>
      <c r="DC17" s="106">
        <f t="shared" si="14"/>
        <v>9.6</v>
      </c>
      <c r="DD17" s="106">
        <f t="shared" si="14"/>
        <v>9.4</v>
      </c>
      <c r="DE17" s="106">
        <f t="shared" si="14"/>
        <v>12</v>
      </c>
      <c r="DF17" s="100"/>
      <c r="DG17" s="100"/>
      <c r="DH17" s="100"/>
      <c r="DI17" s="100"/>
      <c r="DJ17" s="105" t="s">
        <v>168</v>
      </c>
      <c r="DK17" s="106">
        <f>IF(DK7="-",NA(),DK7)</f>
        <v>29</v>
      </c>
      <c r="DL17" s="106">
        <f t="shared" ref="DL17:DO17" si="15">IF(DL7="-",NA(),DL7)</f>
        <v>32.200000000000003</v>
      </c>
      <c r="DM17" s="106">
        <f t="shared" si="15"/>
        <v>26.4</v>
      </c>
      <c r="DN17" s="106">
        <f t="shared" si="15"/>
        <v>27.7</v>
      </c>
      <c r="DO17" s="106">
        <f t="shared" si="15"/>
        <v>28.2</v>
      </c>
      <c r="DP17" s="100"/>
      <c r="DQ17" s="100"/>
      <c r="DR17" s="100"/>
      <c r="DS17" s="100"/>
      <c r="DT17" s="105" t="s">
        <v>168</v>
      </c>
      <c r="DU17" s="106">
        <f>IF(DU7="-",NA(),DU7)</f>
        <v>112.2</v>
      </c>
      <c r="DV17" s="106">
        <f t="shared" ref="DV17:DY17" si="16">IF(DV7="-",NA(),DV7)</f>
        <v>99.2</v>
      </c>
      <c r="DW17" s="106">
        <f t="shared" si="16"/>
        <v>86.5</v>
      </c>
      <c r="DX17" s="106">
        <f t="shared" si="16"/>
        <v>72</v>
      </c>
      <c r="DY17" s="106">
        <f t="shared" si="16"/>
        <v>59.2</v>
      </c>
      <c r="DZ17" s="100"/>
      <c r="EA17" s="100"/>
      <c r="EB17" s="100"/>
      <c r="EC17" s="100"/>
      <c r="ED17" s="105" t="s">
        <v>168</v>
      </c>
      <c r="EE17" s="106">
        <f>IF(EE7="-",NA(),EE7)</f>
        <v>63.5</v>
      </c>
      <c r="EF17" s="106">
        <f t="shared" ref="EF17:EI17" si="17">IF(EF7="-",NA(),EF7)</f>
        <v>64.8</v>
      </c>
      <c r="EG17" s="106">
        <f t="shared" si="17"/>
        <v>66.3</v>
      </c>
      <c r="EH17" s="106">
        <f t="shared" si="17"/>
        <v>66.099999999999994</v>
      </c>
      <c r="EI17" s="106">
        <f t="shared" si="17"/>
        <v>67.599999999999994</v>
      </c>
      <c r="EJ17" s="100"/>
      <c r="EK17" s="100"/>
      <c r="EL17" s="100"/>
      <c r="EM17" s="100"/>
      <c r="EN17" s="105" t="s">
        <v>167</v>
      </c>
      <c r="EO17" s="106">
        <f>IF(EO7="-",NA(),EO7)</f>
        <v>1.8</v>
      </c>
      <c r="EP17" s="106">
        <f t="shared" ref="EP17:ES17" si="18">IF(EP7="-",NA(),EP7)</f>
        <v>2.1</v>
      </c>
      <c r="EQ17" s="106">
        <f t="shared" si="18"/>
        <v>2.1</v>
      </c>
      <c r="ER17" s="106">
        <f t="shared" si="18"/>
        <v>2</v>
      </c>
      <c r="ES17" s="106">
        <f t="shared" si="18"/>
        <v>2.1</v>
      </c>
      <c r="ET17" s="100"/>
      <c r="EU17" s="100"/>
      <c r="EV17" s="100"/>
      <c r="EW17" s="100"/>
      <c r="EX17" s="100"/>
      <c r="EY17" s="105" t="s">
        <v>168</v>
      </c>
      <c r="EZ17" s="106">
        <f>IF(EZ7="-",NA(),EZ7)</f>
        <v>11.3</v>
      </c>
      <c r="FA17" s="106">
        <f t="shared" ref="FA17:FD17" si="19">IF(FA7="-",NA(),FA7)</f>
        <v>11.5</v>
      </c>
      <c r="FB17" s="106">
        <f t="shared" si="19"/>
        <v>9.6</v>
      </c>
      <c r="FC17" s="106">
        <f t="shared" si="19"/>
        <v>9.4</v>
      </c>
      <c r="FD17" s="106">
        <f t="shared" si="19"/>
        <v>12</v>
      </c>
      <c r="FE17" s="100"/>
      <c r="FF17" s="100"/>
      <c r="FG17" s="100"/>
      <c r="FH17" s="100"/>
      <c r="FI17" s="105" t="s">
        <v>167</v>
      </c>
      <c r="FJ17" s="106">
        <f>IF(FJ7="-",NA(),FJ7)</f>
        <v>29.3</v>
      </c>
      <c r="FK17" s="106">
        <f t="shared" ref="FK17:FN17" si="20">IF(FK7="-",NA(),FK7)</f>
        <v>32.6</v>
      </c>
      <c r="FL17" s="106">
        <f t="shared" si="20"/>
        <v>26.8</v>
      </c>
      <c r="FM17" s="106">
        <f t="shared" si="20"/>
        <v>28</v>
      </c>
      <c r="FN17" s="106">
        <f t="shared" si="20"/>
        <v>28.5</v>
      </c>
      <c r="FO17" s="100"/>
      <c r="FP17" s="100"/>
      <c r="FQ17" s="100"/>
      <c r="FR17" s="100"/>
      <c r="FS17" s="105" t="s">
        <v>169</v>
      </c>
      <c r="FT17" s="106">
        <f>IF(FT7="-",NA(),FT7)</f>
        <v>114.4</v>
      </c>
      <c r="FU17" s="106">
        <f t="shared" ref="FU17:FX17" si="21">IF(FU7="-",NA(),FU7)</f>
        <v>101.4</v>
      </c>
      <c r="FV17" s="106">
        <f t="shared" si="21"/>
        <v>88.4</v>
      </c>
      <c r="FW17" s="106">
        <f t="shared" si="21"/>
        <v>73.5</v>
      </c>
      <c r="FX17" s="106">
        <f t="shared" si="21"/>
        <v>60.5</v>
      </c>
      <c r="FY17" s="100"/>
      <c r="FZ17" s="100"/>
      <c r="GA17" s="100"/>
      <c r="GB17" s="100"/>
      <c r="GC17" s="105" t="s">
        <v>168</v>
      </c>
      <c r="GD17" s="106">
        <f>IF(GD7="-",NA(),GD7)</f>
        <v>64.2</v>
      </c>
      <c r="GE17" s="106">
        <f t="shared" ref="GE17:GH17" si="22">IF(GE7="-",NA(),GE7)</f>
        <v>65.400000000000006</v>
      </c>
      <c r="GF17" s="106">
        <f t="shared" si="22"/>
        <v>66.900000000000006</v>
      </c>
      <c r="GG17" s="106">
        <f t="shared" si="22"/>
        <v>66.599999999999994</v>
      </c>
      <c r="GH17" s="106">
        <f t="shared" si="22"/>
        <v>68.099999999999994</v>
      </c>
      <c r="GI17" s="100"/>
      <c r="GJ17" s="100"/>
      <c r="GK17" s="100"/>
      <c r="GL17" s="100"/>
      <c r="GM17" s="105" t="s">
        <v>167</v>
      </c>
      <c r="GN17" s="106">
        <f>IF(GN7="-",NA(),GN7)</f>
        <v>0</v>
      </c>
      <c r="GO17" s="106">
        <f t="shared" ref="GO17:GR17" si="23">IF(GO7="-",NA(),GO7)</f>
        <v>0</v>
      </c>
      <c r="GP17" s="106">
        <f t="shared" si="23"/>
        <v>0</v>
      </c>
      <c r="GQ17" s="106">
        <f t="shared" si="23"/>
        <v>0</v>
      </c>
      <c r="GR17" s="106">
        <f t="shared" si="23"/>
        <v>0.1</v>
      </c>
      <c r="GS17" s="100"/>
      <c r="GT17" s="100"/>
      <c r="GU17" s="100"/>
      <c r="GV17" s="100"/>
      <c r="GW17" s="100"/>
      <c r="GX17" s="105" t="s">
        <v>167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171</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167</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172</v>
      </c>
      <c r="KW17" s="106">
        <f>IF(KW7="-",NA(),KW7)</f>
        <v>10.199999999999999</v>
      </c>
      <c r="KX17" s="106">
        <f t="shared" ref="KX17:LA17" si="34">IF(KX7="-",NA(),KX7)</f>
        <v>12.8</v>
      </c>
      <c r="KY17" s="106">
        <f t="shared" si="34"/>
        <v>12.3</v>
      </c>
      <c r="KZ17" s="106">
        <f t="shared" si="34"/>
        <v>12.7</v>
      </c>
      <c r="LA17" s="106">
        <f t="shared" si="34"/>
        <v>12.4</v>
      </c>
      <c r="LB17" s="100"/>
      <c r="LC17" s="100"/>
      <c r="LD17" s="100"/>
      <c r="LE17" s="100"/>
      <c r="LF17" s="105" t="s">
        <v>168</v>
      </c>
      <c r="LG17" s="106">
        <f>IF(LG7="-",NA(),LG7)</f>
        <v>4.4000000000000004</v>
      </c>
      <c r="LH17" s="106">
        <f t="shared" ref="LH17:LK17" si="35">IF(LH7="-",NA(),LH7)</f>
        <v>6.4</v>
      </c>
      <c r="LI17" s="106">
        <f t="shared" si="35"/>
        <v>3.2</v>
      </c>
      <c r="LJ17" s="106">
        <f t="shared" si="35"/>
        <v>6.5</v>
      </c>
      <c r="LK17" s="106">
        <f t="shared" si="35"/>
        <v>7.2</v>
      </c>
      <c r="LL17" s="100"/>
      <c r="LM17" s="100"/>
      <c r="LN17" s="100"/>
      <c r="LO17" s="100"/>
      <c r="LP17" s="105" t="s">
        <v>168</v>
      </c>
      <c r="LQ17" s="106">
        <f>IF(LQ7="-",NA(),LQ7)</f>
        <v>0</v>
      </c>
      <c r="LR17" s="106">
        <f t="shared" ref="LR17:LU17" si="36">IF(LR7="-",NA(),LR7)</f>
        <v>0</v>
      </c>
      <c r="LS17" s="106">
        <f t="shared" si="36"/>
        <v>0</v>
      </c>
      <c r="LT17" s="106">
        <f t="shared" si="36"/>
        <v>0</v>
      </c>
      <c r="LU17" s="106">
        <f t="shared" si="36"/>
        <v>0</v>
      </c>
      <c r="LV17" s="100"/>
      <c r="LW17" s="100"/>
      <c r="LX17" s="100"/>
      <c r="LY17" s="100"/>
      <c r="LZ17" s="105" t="s">
        <v>167</v>
      </c>
      <c r="MA17" s="106">
        <f>IF(MA7="-",NA(),MA7)</f>
        <v>7.7</v>
      </c>
      <c r="MB17" s="106">
        <f t="shared" ref="MB17:ME17" si="37">IF(MB7="-",NA(),MB7)</f>
        <v>13</v>
      </c>
      <c r="MC17" s="106">
        <f t="shared" si="37"/>
        <v>18.3</v>
      </c>
      <c r="MD17" s="106">
        <f t="shared" si="37"/>
        <v>23.6</v>
      </c>
      <c r="ME17" s="106">
        <f t="shared" si="37"/>
        <v>28.9</v>
      </c>
      <c r="MF17" s="100"/>
      <c r="MG17" s="100"/>
      <c r="MH17" s="100"/>
      <c r="MI17" s="100"/>
      <c r="MJ17" s="105" t="s">
        <v>168</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202" t="s">
        <v>173</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174</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175</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176</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177</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177</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174</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177</v>
      </c>
      <c r="DK18" s="106">
        <f>IF(DP7="-",NA(),DP7)</f>
        <v>21.1</v>
      </c>
      <c r="DL18" s="106">
        <f t="shared" ref="DL18:DO18" si="45">IF(DQ7="-",NA(),DQ7)</f>
        <v>20</v>
      </c>
      <c r="DM18" s="106">
        <f t="shared" si="45"/>
        <v>18.2</v>
      </c>
      <c r="DN18" s="106">
        <f t="shared" si="45"/>
        <v>20.9</v>
      </c>
      <c r="DO18" s="106">
        <f t="shared" si="45"/>
        <v>21.1</v>
      </c>
      <c r="DP18" s="100"/>
      <c r="DQ18" s="100"/>
      <c r="DR18" s="100"/>
      <c r="DS18" s="100"/>
      <c r="DT18" s="105" t="s">
        <v>177</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174</v>
      </c>
      <c r="EE18" s="106">
        <f>IF(EJ7="-",NA(),EJ7)</f>
        <v>59.8</v>
      </c>
      <c r="EF18" s="106">
        <f t="shared" ref="EF18:EI18" si="47">IF(EK7="-",NA(),EK7)</f>
        <v>59.6</v>
      </c>
      <c r="EG18" s="106">
        <f t="shared" si="47"/>
        <v>60.3</v>
      </c>
      <c r="EH18" s="106">
        <f t="shared" si="47"/>
        <v>60.2</v>
      </c>
      <c r="EI18" s="106">
        <f t="shared" si="47"/>
        <v>61.2</v>
      </c>
      <c r="EJ18" s="100"/>
      <c r="EK18" s="100"/>
      <c r="EL18" s="100"/>
      <c r="EM18" s="100"/>
      <c r="EN18" s="105" t="s">
        <v>177</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177</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177</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177</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177</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177</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174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174</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177</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174</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177</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177</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177</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174</v>
      </c>
      <c r="KW18" s="106">
        <f>IF(OR(NOT($KW$8),LB7="-"),NA(),LB7)</f>
        <v>8.9</v>
      </c>
      <c r="KX18" s="106">
        <f>IF(OR(NOT($KW$8),LC7="-"),NA(),LC7)</f>
        <v>11.8</v>
      </c>
      <c r="KY18" s="106">
        <f>IF(OR(NOT($KW$8),LD7="-"),NA(),LD7)</f>
        <v>15.3</v>
      </c>
      <c r="KZ18" s="106">
        <f>IF(OR(NOT($KW$8),LE7="-"),NA(),LE7)</f>
        <v>15.4</v>
      </c>
      <c r="LA18" s="106">
        <f>IF(OR(NOT($KW$8),LF7="-"),NA(),LF7)</f>
        <v>15.1</v>
      </c>
      <c r="LB18" s="100"/>
      <c r="LC18" s="100"/>
      <c r="LD18" s="100"/>
      <c r="LE18" s="100"/>
      <c r="LF18" s="105" t="s">
        <v>174</v>
      </c>
      <c r="LG18" s="106">
        <f>IF(OR(NOT($LG$8),LL7="-"),NA(),LL7)</f>
        <v>2</v>
      </c>
      <c r="LH18" s="106">
        <f>IF(OR(NOT($LG$8),LM7="-"),NA(),LM7)</f>
        <v>1.4</v>
      </c>
      <c r="LI18" s="106">
        <f>IF(OR(NOT($LG$8),LN7="-"),NA(),LN7)</f>
        <v>2.4</v>
      </c>
      <c r="LJ18" s="106">
        <f>IF(OR(NOT($LG$8),LO7="-"),NA(),LO7)</f>
        <v>4.0999999999999996</v>
      </c>
      <c r="LK18" s="106">
        <f>IF(OR(NOT($LG$8),LP7="-"),NA(),LP7)</f>
        <v>2.2000000000000002</v>
      </c>
      <c r="LL18" s="100"/>
      <c r="LM18" s="100"/>
      <c r="LN18" s="100"/>
      <c r="LO18" s="100"/>
      <c r="LP18" s="105" t="s">
        <v>177</v>
      </c>
      <c r="LQ18" s="106">
        <f>IF(OR(NOT($LQ$8),LV7="-"),NA(),LV7)</f>
        <v>1128.5999999999999</v>
      </c>
      <c r="LR18" s="106">
        <f>IF(OR(NOT($LQ$8),LW7="-"),NA(),LW7)</f>
        <v>596.79999999999995</v>
      </c>
      <c r="LS18" s="106">
        <f>IF(OR(NOT($LQ$8),LX7="-"),NA(),LX7)</f>
        <v>494.6</v>
      </c>
      <c r="LT18" s="106">
        <f>IF(OR(NOT($LQ$8),LY7="-"),NA(),LY7)</f>
        <v>469.5</v>
      </c>
      <c r="LU18" s="106">
        <f>IF(OR(NOT($LQ$8),LZ7="-"),NA(),LZ7)</f>
        <v>391.3</v>
      </c>
      <c r="LV18" s="100"/>
      <c r="LW18" s="100"/>
      <c r="LX18" s="100"/>
      <c r="LY18" s="100"/>
      <c r="LZ18" s="105" t="s">
        <v>179</v>
      </c>
      <c r="MA18" s="106">
        <f>IF(OR(NOT($MA$8),MF7="-"),NA(),MF7)</f>
        <v>3.4</v>
      </c>
      <c r="MB18" s="106">
        <f>IF(OR(NOT($MA$8),MG7="-"),NA(),MG7)</f>
        <v>5.6</v>
      </c>
      <c r="MC18" s="106">
        <f>IF(OR(NOT($MA$8),MH7="-"),NA(),MH7)</f>
        <v>11.5</v>
      </c>
      <c r="MD18" s="106">
        <f>IF(OR(NOT($MA$8),MI7="-"),NA(),MI7)</f>
        <v>16.100000000000001</v>
      </c>
      <c r="ME18" s="106">
        <f>IF(OR(NOT($MA$8),MJ7="-"),NA(),MJ7)</f>
        <v>22.3</v>
      </c>
      <c r="MF18" s="100"/>
      <c r="MG18" s="100"/>
      <c r="MH18" s="100"/>
      <c r="MI18" s="100"/>
      <c r="MJ18" s="105" t="s">
        <v>180</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202" t="s">
        <v>181</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154</v>
      </c>
      <c r="AY19" s="106">
        <f>$BI$7</f>
        <v>100</v>
      </c>
      <c r="AZ19" s="106">
        <f t="shared" ref="AZ19:BC19" si="49">$BI$7</f>
        <v>100</v>
      </c>
      <c r="BA19" s="106">
        <f t="shared" si="49"/>
        <v>100</v>
      </c>
      <c r="BB19" s="106">
        <f t="shared" si="49"/>
        <v>100</v>
      </c>
      <c r="BC19" s="106">
        <f t="shared" si="49"/>
        <v>100</v>
      </c>
      <c r="BD19" s="100"/>
      <c r="BE19" s="100"/>
      <c r="BF19" s="100"/>
      <c r="BG19" s="100"/>
      <c r="BH19" s="100"/>
      <c r="BI19" s="108" t="s">
        <v>154</v>
      </c>
      <c r="BJ19" s="106">
        <f>$BT$7</f>
        <v>100</v>
      </c>
      <c r="BK19" s="106">
        <f>$BT$7</f>
        <v>100</v>
      </c>
      <c r="BL19" s="106">
        <f>$BT$7</f>
        <v>100</v>
      </c>
      <c r="BM19" s="106">
        <f>$BT$7</f>
        <v>100</v>
      </c>
      <c r="BN19" s="106">
        <f>$BT$7</f>
        <v>100</v>
      </c>
      <c r="BO19" s="100"/>
      <c r="BP19" s="100"/>
      <c r="BQ19" s="100"/>
      <c r="BR19" s="100"/>
      <c r="BS19" s="100"/>
      <c r="BT19" s="108" t="s">
        <v>154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202" t="s">
        <v>182</v>
      </c>
      <c r="C20" s="202"/>
      <c r="D20" s="100"/>
    </row>
    <row r="21" spans="1:374" x14ac:dyDescent="0.2">
      <c r="A21" s="97">
        <f t="shared" si="7"/>
        <v>7</v>
      </c>
      <c r="B21" s="202" t="s">
        <v>183</v>
      </c>
      <c r="C21" s="202"/>
      <c r="D21" s="100"/>
    </row>
    <row r="22" spans="1:374" x14ac:dyDescent="0.2">
      <c r="A22" s="97">
        <f t="shared" si="7"/>
        <v>8</v>
      </c>
      <c r="B22" s="202" t="s">
        <v>184</v>
      </c>
      <c r="C22" s="202"/>
      <c r="D22" s="100"/>
      <c r="E22" s="204" t="s">
        <v>185</v>
      </c>
      <c r="F22" s="205"/>
      <c r="G22" s="205"/>
      <c r="H22" s="205"/>
      <c r="I22" s="206"/>
    </row>
    <row r="23" spans="1:374" x14ac:dyDescent="0.2">
      <c r="A23" s="97">
        <f t="shared" si="7"/>
        <v>9</v>
      </c>
      <c r="B23" s="202" t="s">
        <v>186</v>
      </c>
      <c r="C23" s="202"/>
      <c r="D23" s="100"/>
      <c r="E23" s="207"/>
      <c r="F23" s="208"/>
      <c r="G23" s="208"/>
      <c r="H23" s="208"/>
      <c r="I23" s="209"/>
    </row>
    <row r="24" spans="1:374" x14ac:dyDescent="0.2">
      <c r="A24" s="97">
        <f t="shared" si="7"/>
        <v>10</v>
      </c>
      <c r="B24" s="202" t="s">
        <v>187</v>
      </c>
      <c r="C24" s="202"/>
      <c r="D24" s="100"/>
      <c r="E24" s="207"/>
      <c r="F24" s="208"/>
      <c r="G24" s="208"/>
      <c r="H24" s="208"/>
      <c r="I24" s="209"/>
    </row>
    <row r="25" spans="1:374" x14ac:dyDescent="0.2">
      <c r="A25" s="97">
        <f t="shared" si="7"/>
        <v>11</v>
      </c>
      <c r="B25" s="202" t="s">
        <v>188</v>
      </c>
      <c r="C25" s="202"/>
      <c r="D25" s="100"/>
      <c r="E25" s="207"/>
      <c r="F25" s="208"/>
      <c r="G25" s="208"/>
      <c r="H25" s="208"/>
      <c r="I25" s="209"/>
    </row>
    <row r="26" spans="1:374" x14ac:dyDescent="0.2">
      <c r="A26" s="97">
        <f t="shared" si="7"/>
        <v>12</v>
      </c>
      <c r="B26" s="202" t="s">
        <v>189</v>
      </c>
      <c r="C26" s="202"/>
      <c r="D26" s="100"/>
      <c r="E26" s="207"/>
      <c r="F26" s="208"/>
      <c r="G26" s="208"/>
      <c r="H26" s="208"/>
      <c r="I26" s="209"/>
    </row>
    <row r="27" spans="1:374" x14ac:dyDescent="0.2">
      <c r="A27" s="97">
        <f t="shared" si="7"/>
        <v>13</v>
      </c>
      <c r="B27" s="202" t="s">
        <v>190</v>
      </c>
      <c r="C27" s="202"/>
      <c r="D27" s="100"/>
      <c r="E27" s="207"/>
      <c r="F27" s="208"/>
      <c r="G27" s="208"/>
      <c r="H27" s="208"/>
      <c r="I27" s="209"/>
    </row>
    <row r="28" spans="1:374" x14ac:dyDescent="0.2">
      <c r="A28" s="97">
        <f t="shared" si="7"/>
        <v>14</v>
      </c>
      <c r="B28" s="202" t="s">
        <v>191</v>
      </c>
      <c r="C28" s="202"/>
      <c r="D28" s="100"/>
      <c r="E28" s="207"/>
      <c r="F28" s="208"/>
      <c r="G28" s="208"/>
      <c r="H28" s="208"/>
      <c r="I28" s="209"/>
    </row>
    <row r="29" spans="1:374" x14ac:dyDescent="0.2">
      <c r="A29" s="97">
        <f t="shared" si="7"/>
        <v>15</v>
      </c>
      <c r="B29" s="202" t="s">
        <v>192</v>
      </c>
      <c r="C29" s="202"/>
      <c r="D29" s="100"/>
      <c r="E29" s="207"/>
      <c r="F29" s="208"/>
      <c r="G29" s="208"/>
      <c r="H29" s="208"/>
      <c r="I29" s="209"/>
    </row>
    <row r="30" spans="1:374" x14ac:dyDescent="0.2">
      <c r="A30" s="97">
        <f t="shared" si="7"/>
        <v>16</v>
      </c>
      <c r="B30" s="202" t="s">
        <v>193</v>
      </c>
      <c r="C30" s="202"/>
      <c r="D30" s="100"/>
      <c r="E30" s="207"/>
      <c r="F30" s="208"/>
      <c r="G30" s="208"/>
      <c r="H30" s="208"/>
      <c r="I30" s="209"/>
    </row>
    <row r="31" spans="1:374" x14ac:dyDescent="0.2">
      <c r="A31" s="97">
        <f t="shared" si="7"/>
        <v>17</v>
      </c>
      <c r="B31" s="202" t="s">
        <v>194</v>
      </c>
      <c r="C31" s="202"/>
      <c r="D31" s="100"/>
      <c r="E31" s="207"/>
      <c r="F31" s="208"/>
      <c r="G31" s="208"/>
      <c r="H31" s="208"/>
      <c r="I31" s="209"/>
    </row>
    <row r="32" spans="1:374" x14ac:dyDescent="0.2">
      <c r="A32" s="97">
        <f t="shared" si="7"/>
        <v>18</v>
      </c>
      <c r="B32" s="202" t="s">
        <v>195</v>
      </c>
      <c r="C32" s="202"/>
      <c r="D32" s="100"/>
      <c r="E32" s="207"/>
      <c r="F32" s="208"/>
      <c r="G32" s="208"/>
      <c r="H32" s="208"/>
      <c r="I32" s="209"/>
    </row>
    <row r="33" spans="1:9" x14ac:dyDescent="0.2">
      <c r="A33" s="97">
        <f t="shared" si="7"/>
        <v>19</v>
      </c>
      <c r="B33" s="202" t="s">
        <v>196</v>
      </c>
      <c r="C33" s="202"/>
      <c r="D33" s="100"/>
      <c r="E33" s="207"/>
      <c r="F33" s="208"/>
      <c r="G33" s="208"/>
      <c r="H33" s="208"/>
      <c r="I33" s="209"/>
    </row>
    <row r="34" spans="1:9" x14ac:dyDescent="0.2">
      <c r="A34" s="97">
        <f t="shared" si="7"/>
        <v>20</v>
      </c>
      <c r="B34" s="202" t="s">
        <v>197</v>
      </c>
      <c r="C34" s="202"/>
      <c r="D34" s="100"/>
      <c r="E34" s="207"/>
      <c r="F34" s="208"/>
      <c r="G34" s="208"/>
      <c r="H34" s="208"/>
      <c r="I34" s="209"/>
    </row>
    <row r="35" spans="1:9" ht="25.5" customHeight="1" x14ac:dyDescent="0.2">
      <c r="E35" s="210"/>
      <c r="F35" s="211"/>
      <c r="G35" s="211"/>
      <c r="H35" s="211"/>
      <c r="I35" s="212"/>
    </row>
    <row r="36" spans="1:9" x14ac:dyDescent="0.2">
      <c r="A36" t="s">
        <v>198</v>
      </c>
      <c r="B36" t="s">
        <v>199</v>
      </c>
    </row>
    <row r="37" spans="1:9" x14ac:dyDescent="0.2">
      <c r="A37" t="s">
        <v>200</v>
      </c>
      <c r="B37" t="s">
        <v>201</v>
      </c>
    </row>
    <row r="38" spans="1:9" x14ac:dyDescent="0.2">
      <c r="A38" t="s">
        <v>202</v>
      </c>
      <c r="B38" t="s">
        <v>203</v>
      </c>
    </row>
    <row r="39" spans="1:9" x14ac:dyDescent="0.2">
      <c r="A39" t="s">
        <v>204</v>
      </c>
      <c r="B39" t="s">
        <v>205</v>
      </c>
    </row>
    <row r="40" spans="1:9" x14ac:dyDescent="0.2">
      <c r="A40" t="s">
        <v>206</v>
      </c>
      <c r="B40" t="s">
        <v>207</v>
      </c>
    </row>
    <row r="41" spans="1:9" x14ac:dyDescent="0.2">
      <c r="A41" t="s">
        <v>208</v>
      </c>
      <c r="B41" t="s">
        <v>209</v>
      </c>
    </row>
    <row r="42" spans="1:9" x14ac:dyDescent="0.2">
      <c r="A42" t="s">
        <v>210</v>
      </c>
      <c r="B42" t="s">
        <v>211</v>
      </c>
    </row>
    <row r="43" spans="1:9" x14ac:dyDescent="0.2">
      <c r="A43" t="s">
        <v>212</v>
      </c>
      <c r="B43" t="s">
        <v>213</v>
      </c>
    </row>
    <row r="44" spans="1:9" x14ac:dyDescent="0.2">
      <c r="A44" t="s">
        <v>214</v>
      </c>
      <c r="B44" t="s">
        <v>215</v>
      </c>
    </row>
    <row r="45" spans="1:9" x14ac:dyDescent="0.2">
      <c r="A45" t="s">
        <v>216</v>
      </c>
      <c r="B45" t="s">
        <v>217</v>
      </c>
    </row>
    <row r="46" spans="1:9" x14ac:dyDescent="0.2">
      <c r="A46" t="s">
        <v>218</v>
      </c>
      <c r="B46" t="s">
        <v>219</v>
      </c>
    </row>
    <row r="47" spans="1:9" x14ac:dyDescent="0.2">
      <c r="A47" t="s">
        <v>220</v>
      </c>
      <c r="B47" t="s">
        <v>221</v>
      </c>
    </row>
    <row r="48" spans="1:9" x14ac:dyDescent="0.2">
      <c r="A48" t="s">
        <v>222</v>
      </c>
      <c r="B48" t="s">
        <v>223</v>
      </c>
    </row>
    <row r="49" spans="1:2" x14ac:dyDescent="0.2">
      <c r="A49" t="s">
        <v>224</v>
      </c>
      <c r="B49" t="s">
        <v>225</v>
      </c>
    </row>
    <row r="50" spans="1:2" x14ac:dyDescent="0.2">
      <c r="A50" t="s">
        <v>226</v>
      </c>
      <c r="B50" t="s">
        <v>227</v>
      </c>
    </row>
    <row r="51" spans="1:2" x14ac:dyDescent="0.2">
      <c r="A51" t="s">
        <v>228</v>
      </c>
      <c r="B51" t="s">
        <v>229</v>
      </c>
    </row>
    <row r="52" spans="1:2" x14ac:dyDescent="0.2">
      <c r="A52" t="s">
        <v>230</v>
      </c>
      <c r="B52" t="s">
        <v>231</v>
      </c>
    </row>
    <row r="53" spans="1:2" x14ac:dyDescent="0.2">
      <c r="A53" t="s">
        <v>232</v>
      </c>
      <c r="B53" t="s">
        <v>233</v>
      </c>
    </row>
    <row r="54" spans="1:2" x14ac:dyDescent="0.2">
      <c r="A54" t="s">
        <v>234</v>
      </c>
      <c r="B54" t="s">
        <v>235</v>
      </c>
    </row>
    <row r="55" spans="1:2" x14ac:dyDescent="0.2">
      <c r="A55" t="s">
        <v>236</v>
      </c>
      <c r="B55" t="s">
        <v>237</v>
      </c>
    </row>
    <row r="56" spans="1:2" x14ac:dyDescent="0.2">
      <c r="A56" t="s">
        <v>238</v>
      </c>
      <c r="B56" t="s">
        <v>239</v>
      </c>
    </row>
    <row r="57" spans="1:2" x14ac:dyDescent="0.2">
      <c r="A57" t="s">
        <v>240</v>
      </c>
      <c r="B57" t="s">
        <v>241</v>
      </c>
    </row>
    <row r="58" spans="1:2" x14ac:dyDescent="0.2">
      <c r="A58" t="s">
        <v>242</v>
      </c>
      <c r="B58" t="s">
        <v>243</v>
      </c>
    </row>
    <row r="59" spans="1:2" x14ac:dyDescent="0.2">
      <c r="A59" t="s">
        <v>244</v>
      </c>
      <c r="B59" t="s">
        <v>245</v>
      </c>
    </row>
    <row r="60" spans="1:2" x14ac:dyDescent="0.2">
      <c r="A60" t="s">
        <v>246</v>
      </c>
      <c r="B60" t="s">
        <v>247</v>
      </c>
    </row>
    <row r="61" spans="1:2" x14ac:dyDescent="0.2">
      <c r="A61" t="s">
        <v>248</v>
      </c>
      <c r="B61" t="s">
        <v>249</v>
      </c>
    </row>
    <row r="62" spans="1:2" x14ac:dyDescent="0.2">
      <c r="A62" t="s">
        <v>250</v>
      </c>
      <c r="B62" t="s">
        <v>251</v>
      </c>
    </row>
    <row r="63" spans="1:2" x14ac:dyDescent="0.2">
      <c r="A63" t="s">
        <v>252</v>
      </c>
      <c r="B63" t="s">
        <v>253</v>
      </c>
    </row>
    <row r="64" spans="1:2" x14ac:dyDescent="0.2">
      <c r="A64" t="s">
        <v>254</v>
      </c>
      <c r="B64" t="s">
        <v>255</v>
      </c>
    </row>
    <row r="65" spans="1:2" x14ac:dyDescent="0.2">
      <c r="A65" t="s">
        <v>256</v>
      </c>
      <c r="B65" t="s">
        <v>257</v>
      </c>
    </row>
    <row r="66" spans="1:2" x14ac:dyDescent="0.2">
      <c r="A66" t="s">
        <v>258</v>
      </c>
      <c r="B66" t="s">
        <v>259</v>
      </c>
    </row>
    <row r="67" spans="1:2" x14ac:dyDescent="0.2">
      <c r="A67" t="s">
        <v>260</v>
      </c>
      <c r="B67" t="s">
        <v>259</v>
      </c>
    </row>
    <row r="68" spans="1:2" x14ac:dyDescent="0.2">
      <c r="A68" t="s">
        <v>261</v>
      </c>
      <c r="B68" t="s">
        <v>259</v>
      </c>
    </row>
    <row r="69" spans="1:2" x14ac:dyDescent="0.2">
      <c r="A69" t="s">
        <v>262</v>
      </c>
      <c r="B69" t="s">
        <v>259</v>
      </c>
    </row>
    <row r="70" spans="1:2" x14ac:dyDescent="0.2">
      <c r="A70" t="s">
        <v>263</v>
      </c>
      <c r="B70" t="s">
        <v>259</v>
      </c>
    </row>
    <row r="71" spans="1:2" x14ac:dyDescent="0.2">
      <c r="A71" t="s">
        <v>264</v>
      </c>
      <c r="B71" t="s">
        <v>259</v>
      </c>
    </row>
    <row r="72" spans="1:2" x14ac:dyDescent="0.2">
      <c r="A72" t="s">
        <v>265</v>
      </c>
      <c r="B72" t="s">
        <v>259</v>
      </c>
    </row>
    <row r="73" spans="1:2" x14ac:dyDescent="0.2">
      <c r="A73" t="s">
        <v>266</v>
      </c>
      <c r="B73" t="s">
        <v>259</v>
      </c>
    </row>
    <row r="74" spans="1:2" x14ac:dyDescent="0.2">
      <c r="A74" t="s">
        <v>267</v>
      </c>
      <c r="B74" t="s">
        <v>259</v>
      </c>
    </row>
    <row r="75" spans="1:2" x14ac:dyDescent="0.2">
      <c r="A75" t="s">
        <v>268</v>
      </c>
      <c r="B75" t="s">
        <v>259</v>
      </c>
    </row>
    <row r="76" spans="1:2" x14ac:dyDescent="0.2">
      <c r="A76" t="s">
        <v>269</v>
      </c>
      <c r="B76" t="s">
        <v>259</v>
      </c>
    </row>
    <row r="77" spans="1:2" x14ac:dyDescent="0.2">
      <c r="A77" t="s">
        <v>270</v>
      </c>
      <c r="B77" t="s">
        <v>259</v>
      </c>
    </row>
    <row r="78" spans="1:2" x14ac:dyDescent="0.2">
      <c r="A78" t="s">
        <v>271</v>
      </c>
      <c r="B78" t="s">
        <v>259</v>
      </c>
    </row>
    <row r="79" spans="1:2" x14ac:dyDescent="0.2">
      <c r="A79" t="s">
        <v>272</v>
      </c>
      <c r="B79" t="s">
        <v>259</v>
      </c>
    </row>
    <row r="80" spans="1:2" x14ac:dyDescent="0.2">
      <c r="A80" t="s">
        <v>273</v>
      </c>
      <c r="B80" t="s">
        <v>259</v>
      </c>
    </row>
    <row r="81" spans="1:2" x14ac:dyDescent="0.2">
      <c r="A81" t="s">
        <v>274</v>
      </c>
      <c r="B81" t="s">
        <v>259</v>
      </c>
    </row>
    <row r="82" spans="1:2" x14ac:dyDescent="0.2">
      <c r="A82" t="s">
        <v>275</v>
      </c>
      <c r="B82" t="s">
        <v>259</v>
      </c>
    </row>
    <row r="83" spans="1:2" x14ac:dyDescent="0.2">
      <c r="A83" t="s">
        <v>276</v>
      </c>
      <c r="B83" t="s">
        <v>259</v>
      </c>
    </row>
    <row r="84" spans="1:2" x14ac:dyDescent="0.2">
      <c r="A84" t="s">
        <v>277</v>
      </c>
      <c r="B84" t="s">
        <v>259</v>
      </c>
    </row>
    <row r="85" spans="1:2" x14ac:dyDescent="0.2">
      <c r="A85" t="s">
        <v>278</v>
      </c>
      <c r="B85" t="s">
        <v>259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2020-01-23T04:19:06Z</cp:lastPrinted>
  <dcterms:created xsi:type="dcterms:W3CDTF">2019-12-05T07:13:46Z</dcterms:created>
  <dcterms:modified xsi:type="dcterms:W3CDTF">2020-01-28T01:12:22Z</dcterms:modified>
  <cp:category/>
</cp:coreProperties>
</file>