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■縁故担当用\縁故担当用\800 照会・回答\002 総務省公営企業課・公営企業企画室照会\H31\H32.1.10 公営企業に係る経営比較分析表（平成30年度）の分析等について\各課回答\都計\"/>
    </mc:Choice>
  </mc:AlternateContent>
  <workbookProtection workbookAlgorithmName="SHA-512" workbookHashValue="5zU7dI5gTfOjKW7Q8sSe6FjY4HhIbWejUtJ7r8o96neXsAz5b+aigFj6ngKLo/k2uCa9bttLy7j+OEepixlCXQ==" workbookSaltValue="qAGzKZffrNSD4OiNGCTMd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<sst xmlns="http://schemas.openxmlformats.org/spreadsheetml/2006/main" count="228" uniqueCount="113">
  <si>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</si>
  <si>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</si>
  <si>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</si>
  <si>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</si>
  <si>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</si>
  <si>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</si>
  <si>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</si>
  <si>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</si>
  <si>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</si>
  <si>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</si>
  <si>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</si>
  <si>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</si>
  <si>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</si>
  <si>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</si>
  <si>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</si>
  <si>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</si>
  <si>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</si>
  <si>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</si>
  <si>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</si>
  <si>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</si>
  <si>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</si>
  <si>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</si>
  <si>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</si>
  <si>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</si>
  <si>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</si>
  <si>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</si>
  <si>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</si>
  <si>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</si>
  <si>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</si>
  <si>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</si>
  <si>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</si>
  <si>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</si>
  <si>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</si>
  <si>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</si>
  <si>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</si>
  <si>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</si>
  <si>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</si>
  <si>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</si>
  <si>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</si>
  <si>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</si>
  <si>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</si>
  <si>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</si>
  <si>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</si>
  <si>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</si>
  <si>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</si>
  <si>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</si>
  <si>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</si>
  <si>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</si>
  <si>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</si>
  <si>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</si>
  <si>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</si>
  <si>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</si>
  <si>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</si>
  <si>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</si>
  <si>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</si>
  <si>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</si>
  <si>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</si>
  <si>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</si>
  <si>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</si>
  <si>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</si>
  <si>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</si>
  <si>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</si>
  <si>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</si>
  <si>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</si>
  <si>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</si>
  <si>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</si>
  <si>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</si>
  <si>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</si>
  <si>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</si>
  <si>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</si>
  <si>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</si>
  <si>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</si>
  <si>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</si>
  <si>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</si>
  <si>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</si>
  <si>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</si>
  <si>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</si>
  <si>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</si>
  <si>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</si>
  <si>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</si>
  <si>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</si>
  <si>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</si>
  <si>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</si>
  <si>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</si>
  <si>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</si>
  <si>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</si>
  <si>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</si>
  <si>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</si>
  <si>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</si>
  <si>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</si>
  <si>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</si>
  <si>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</si>
  <si>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</si>
  <si>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</si>
  <si>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</si>
  <si>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</si>
  <si>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</si>
  <si>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</t>
  </si>
  <si>
    <t>法非適用</t>
  </si>
  <si>
    <t>下水道事業</t>
  </si>
  <si>
    <t>流域下水道</t>
  </si>
  <si>
    <t>E1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</si>
  <si>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</si>
  <si>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</si>
  <si>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</si>
  <si>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</si>
  <si>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</si>
  <si>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</si>
  <si>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</si>
  <si>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</si>
  <si>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当県の流域下水道は、昭和63年から供用開始した施設があり、供用開始から30年経過しており、必要に応じ耐震化及び長寿命化工事等を実施している。</t>
    <phoneticPr fontId="4"/>
  </si>
  <si>
    <r>
      <t xml:space="preserve"> 単年度の収支比率は100％を下回っているが、年々徐々に上昇傾向にあること、主要な幹線管渠工事も概ね終了し、企業債残高も平均値を下回る水準であること、効率的な下水処理による</t>
    </r>
    <r>
      <rPr>
        <sz val="11"/>
        <color rgb="FFFF0000"/>
        <rFont val="ＭＳ ゴシック"/>
        <family val="3"/>
        <charset val="128"/>
      </rPr>
      <t>安定的な</t>
    </r>
    <r>
      <rPr>
        <sz val="11"/>
        <color theme="1"/>
        <rFont val="ＭＳ ゴシック"/>
        <family val="3"/>
        <charset val="128"/>
      </rPr>
      <t>処理原価、水洗化率向上による増収等を総合的に鑑みると、経営は概ね健全化に向かっているといえる。</t>
    </r>
    <rPh sb="86" eb="88">
      <t>アンテイ</t>
    </rPh>
    <rPh sb="88" eb="89">
      <t>テキ</t>
    </rPh>
    <phoneticPr fontId="4"/>
  </si>
  <si>
    <r>
      <t>①収益的収支比率は、100%を割込んでおり、単年度の収支が赤字であることを示している。しかしながら、H30においては、主に[地方債償還金の減少」及び「流域市負担金の単価改定」により、収支比率が向上している。
④H30は、本県が総務省へ提出した「H30決算統計調査表」（当該値の算定基礎資料）に一部記載誤りがあり、当該値が正しく算定されなかったため、例年とかけ離れた数値となっている。本来の算定によれば「104.91」と、平均値に比べて低い数値となる。平均値に比べて低い理由としては、初期の主要な幹線管渠の整備を終え、枝線の管渠工事に移行していることが主な要因と考えられる。
⑤経費回収比率がゼロとなっているのは、流域下水道事業であることから、下水道使用料を徴収していないためである。
⑥</t>
    </r>
    <r>
      <rPr>
        <sz val="11"/>
        <color rgb="FFFF0000"/>
        <rFont val="ＭＳ ゴシック"/>
        <family val="3"/>
        <charset val="128"/>
      </rPr>
      <t>汚水処理原価は、平均値を上回っているものの、平均値を上回る施設利用率と、水洗化率の上昇に伴う収入の増加等により、効率的な汚水処理を行っており、例年並みの推移を保っている。</t>
    </r>
    <r>
      <rPr>
        <sz val="11"/>
        <color theme="1"/>
        <rFont val="ＭＳ ゴシック"/>
        <family val="3"/>
        <charset val="128"/>
      </rPr>
      <t xml:space="preserve">
⑦平均値を上回っており、効率的な運営がなされているといえる。
⑧水洗化率は、年々向上しており、経営の健全化に寄与している。</t>
    </r>
    <rPh sb="1" eb="3">
      <t>シュウエキ</t>
    </rPh>
    <rPh sb="3" eb="4">
      <t>テキ</t>
    </rPh>
    <rPh sb="4" eb="6">
      <t>シュウシ</t>
    </rPh>
    <rPh sb="6" eb="8">
      <t>ヒリツ</t>
    </rPh>
    <rPh sb="15" eb="17">
      <t>ワリコ</t>
    </rPh>
    <rPh sb="22" eb="25">
      <t>タンネンド</t>
    </rPh>
    <rPh sb="26" eb="28">
      <t>シュウシ</t>
    </rPh>
    <rPh sb="29" eb="31">
      <t>アカジ</t>
    </rPh>
    <rPh sb="37" eb="38">
      <t>シメ</t>
    </rPh>
    <rPh sb="59" eb="60">
      <t>オモ</t>
    </rPh>
    <rPh sb="62" eb="65">
      <t>チホウサイ</t>
    </rPh>
    <rPh sb="65" eb="68">
      <t>ショウカンキン</t>
    </rPh>
    <rPh sb="69" eb="71">
      <t>ゲンショウ</t>
    </rPh>
    <rPh sb="72" eb="73">
      <t>オヨ</t>
    </rPh>
    <rPh sb="75" eb="77">
      <t>リュウイキ</t>
    </rPh>
    <rPh sb="77" eb="78">
      <t>シ</t>
    </rPh>
    <rPh sb="78" eb="80">
      <t>フタン</t>
    </rPh>
    <rPh sb="80" eb="81">
      <t>キン</t>
    </rPh>
    <rPh sb="82" eb="84">
      <t>タンカ</t>
    </rPh>
    <rPh sb="84" eb="86">
      <t>カイテイ</t>
    </rPh>
    <rPh sb="91" eb="93">
      <t>シュウシ</t>
    </rPh>
    <rPh sb="93" eb="95">
      <t>ヒリツ</t>
    </rPh>
    <rPh sb="96" eb="98">
      <t>コウジョウ</t>
    </rPh>
    <rPh sb="110" eb="112">
      <t>ホンケン</t>
    </rPh>
    <rPh sb="113" eb="116">
      <t>ソウムショウ</t>
    </rPh>
    <rPh sb="117" eb="119">
      <t>テイシュツ</t>
    </rPh>
    <rPh sb="125" eb="127">
      <t>ケッサン</t>
    </rPh>
    <rPh sb="127" eb="129">
      <t>トウケイ</t>
    </rPh>
    <rPh sb="129" eb="131">
      <t>チョウサ</t>
    </rPh>
    <rPh sb="131" eb="132">
      <t>ヒョウ</t>
    </rPh>
    <rPh sb="134" eb="136">
      <t>トウガイ</t>
    </rPh>
    <rPh sb="136" eb="137">
      <t>チ</t>
    </rPh>
    <rPh sb="138" eb="140">
      <t>サンテイ</t>
    </rPh>
    <rPh sb="140" eb="142">
      <t>キソ</t>
    </rPh>
    <rPh sb="142" eb="144">
      <t>シリョウ</t>
    </rPh>
    <rPh sb="146" eb="148">
      <t>イチブ</t>
    </rPh>
    <rPh sb="148" eb="150">
      <t>キサイ</t>
    </rPh>
    <rPh sb="150" eb="151">
      <t>アヤマ</t>
    </rPh>
    <rPh sb="156" eb="158">
      <t>トウガイ</t>
    </rPh>
    <rPh sb="158" eb="159">
      <t>チ</t>
    </rPh>
    <rPh sb="160" eb="161">
      <t>タダ</t>
    </rPh>
    <rPh sb="163" eb="165">
      <t>サンテイ</t>
    </rPh>
    <rPh sb="174" eb="176">
      <t>レイネン</t>
    </rPh>
    <rPh sb="179" eb="180">
      <t>ハナ</t>
    </rPh>
    <rPh sb="182" eb="184">
      <t>スウチ</t>
    </rPh>
    <rPh sb="191" eb="193">
      <t>ホンライ</t>
    </rPh>
    <rPh sb="194" eb="196">
      <t>サンテイ</t>
    </rPh>
    <rPh sb="210" eb="213">
      <t>ヘイキンチ</t>
    </rPh>
    <rPh sb="214" eb="215">
      <t>クラ</t>
    </rPh>
    <rPh sb="217" eb="218">
      <t>ヒク</t>
    </rPh>
    <rPh sb="219" eb="221">
      <t>スウチ</t>
    </rPh>
    <rPh sb="225" eb="228">
      <t>ヘイキンチ</t>
    </rPh>
    <rPh sb="229" eb="230">
      <t>クラ</t>
    </rPh>
    <rPh sb="232" eb="233">
      <t>ヒク</t>
    </rPh>
    <rPh sb="234" eb="236">
      <t>リユウ</t>
    </rPh>
    <rPh sb="241" eb="243">
      <t>ショキ</t>
    </rPh>
    <rPh sb="244" eb="246">
      <t>シュヨウ</t>
    </rPh>
    <rPh sb="247" eb="249">
      <t>カンセン</t>
    </rPh>
    <rPh sb="249" eb="251">
      <t>カンキョ</t>
    </rPh>
    <rPh sb="252" eb="254">
      <t>セイビ</t>
    </rPh>
    <rPh sb="255" eb="256">
      <t>オ</t>
    </rPh>
    <rPh sb="258" eb="260">
      <t>エダセン</t>
    </rPh>
    <rPh sb="261" eb="263">
      <t>カンキョ</t>
    </rPh>
    <rPh sb="263" eb="265">
      <t>コウジ</t>
    </rPh>
    <rPh sb="266" eb="268">
      <t>イコウ</t>
    </rPh>
    <rPh sb="275" eb="276">
      <t>オモ</t>
    </rPh>
    <rPh sb="277" eb="279">
      <t>ヨウイン</t>
    </rPh>
    <rPh sb="280" eb="281">
      <t>カンガ</t>
    </rPh>
    <rPh sb="288" eb="290">
      <t>ケイヒ</t>
    </rPh>
    <rPh sb="290" eb="292">
      <t>カイシュウ</t>
    </rPh>
    <rPh sb="292" eb="294">
      <t>ヒリツ</t>
    </rPh>
    <rPh sb="306" eb="308">
      <t>リュウイキ</t>
    </rPh>
    <rPh sb="308" eb="311">
      <t>ゲスイドウ</t>
    </rPh>
    <rPh sb="311" eb="313">
      <t>ジギョウ</t>
    </rPh>
    <rPh sb="321" eb="324">
      <t>ゲスイドウ</t>
    </rPh>
    <rPh sb="324" eb="327">
      <t>シヨウリョウ</t>
    </rPh>
    <rPh sb="328" eb="330">
      <t>チョウシュウ</t>
    </rPh>
    <rPh sb="343" eb="345">
      <t>オスイ</t>
    </rPh>
    <rPh sb="345" eb="347">
      <t>ショリ</t>
    </rPh>
    <rPh sb="347" eb="349">
      <t>ゲンカ</t>
    </rPh>
    <rPh sb="351" eb="353">
      <t>ヘイキン</t>
    </rPh>
    <rPh sb="353" eb="354">
      <t>チ</t>
    </rPh>
    <rPh sb="355" eb="357">
      <t>ウワマワ</t>
    </rPh>
    <rPh sb="365" eb="368">
      <t>ヘイキンチ</t>
    </rPh>
    <rPh sb="369" eb="371">
      <t>ウワマワ</t>
    </rPh>
    <rPh sb="372" eb="374">
      <t>シセツ</t>
    </rPh>
    <rPh sb="374" eb="377">
      <t>リヨウリツ</t>
    </rPh>
    <rPh sb="379" eb="382">
      <t>スイセンカ</t>
    </rPh>
    <rPh sb="382" eb="383">
      <t>リツ</t>
    </rPh>
    <rPh sb="384" eb="386">
      <t>ジョウショウ</t>
    </rPh>
    <rPh sb="387" eb="388">
      <t>トモナ</t>
    </rPh>
    <rPh sb="389" eb="391">
      <t>シュウニュウ</t>
    </rPh>
    <rPh sb="392" eb="393">
      <t>ゾウ</t>
    </rPh>
    <rPh sb="393" eb="394">
      <t>カ</t>
    </rPh>
    <rPh sb="394" eb="395">
      <t>トウ</t>
    </rPh>
    <rPh sb="399" eb="401">
      <t>コウリツ</t>
    </rPh>
    <rPh sb="401" eb="402">
      <t>テキ</t>
    </rPh>
    <rPh sb="403" eb="405">
      <t>オスイ</t>
    </rPh>
    <rPh sb="405" eb="407">
      <t>ショリ</t>
    </rPh>
    <rPh sb="408" eb="409">
      <t>オコナ</t>
    </rPh>
    <rPh sb="414" eb="416">
      <t>レイネン</t>
    </rPh>
    <rPh sb="416" eb="417">
      <t>ナ</t>
    </rPh>
    <rPh sb="419" eb="421">
      <t>スイイ</t>
    </rPh>
    <rPh sb="422" eb="423">
      <t>タモ</t>
    </rPh>
    <rPh sb="430" eb="433">
      <t>ヘイキンチ</t>
    </rPh>
    <rPh sb="434" eb="436">
      <t>ウワマワ</t>
    </rPh>
    <rPh sb="441" eb="443">
      <t>コウリツ</t>
    </rPh>
    <rPh sb="443" eb="444">
      <t>テキ</t>
    </rPh>
    <rPh sb="445" eb="447">
      <t>ウンエイ</t>
    </rPh>
    <rPh sb="461" eb="464">
      <t>スイセンカ</t>
    </rPh>
    <rPh sb="464" eb="465">
      <t>リツ</t>
    </rPh>
    <rPh sb="467" eb="469">
      <t>ネンネン</t>
    </rPh>
    <rPh sb="469" eb="471">
      <t>コウジョウ</t>
    </rPh>
    <rPh sb="476" eb="478">
      <t>ケイエイ</t>
    </rPh>
    <rPh sb="479" eb="482">
      <t>ケンゼンカ</t>
    </rPh>
    <rPh sb="483" eb="485">
      <t>キヨ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</si>
</sst>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8-417D-8D3F-91E6D0D4D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0.08</c:v>
                </c:pt>
                <c:pt idx="3">
                  <c:v>0.17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8-417D-8D3F-91E6D0D4D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71.790000000000006</c:v>
                </c:pt>
                <c:pt idx="2">
                  <c:v>70.430000000000007</c:v>
                </c:pt>
                <c:pt idx="3">
                  <c:v>72.010000000000005</c:v>
                </c:pt>
                <c:pt idx="4">
                  <c:v>70.430000000000007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D-46CD-B70B-E6FBC1FD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64.010000000000005</c:v>
                </c:pt>
                <c:pt idx="1">
                  <c:v>64.09</c:v>
                </c:pt>
                <c:pt idx="2">
                  <c:v>64.62</c:v>
                </c:pt>
                <c:pt idx="3">
                  <c:v>65.33</c:v>
                </c:pt>
                <c:pt idx="4">
                  <c:v>66.11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D-46CD-B70B-E6FBC1FD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89.6</c:v>
                </c:pt>
                <c:pt idx="1">
                  <c:v>90.31</c:v>
                </c:pt>
                <c:pt idx="2">
                  <c:v>90.8</c:v>
                </c:pt>
                <c:pt idx="3">
                  <c:v>91.21</c:v>
                </c:pt>
                <c:pt idx="4">
                  <c:v>91.75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1-4017-A692-B0367065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87.99</c:v>
                </c:pt>
                <c:pt idx="1">
                  <c:v>88.15</c:v>
                </c:pt>
                <c:pt idx="2">
                  <c:v>87.82</c:v>
                </c:pt>
                <c:pt idx="3">
                  <c:v>92.64</c:v>
                </c:pt>
                <c:pt idx="4">
                  <c:v>92.98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1-4017-A692-B0367065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90.96</c:v>
                </c:pt>
                <c:pt idx="1">
                  <c:v>92.14</c:v>
                </c:pt>
                <c:pt idx="2">
                  <c:v>88.81</c:v>
                </c:pt>
                <c:pt idx="3">
                  <c:v>85.13</c:v>
                </c:pt>
                <c:pt idx="4">
                  <c:v>97.45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2-45CA-91C6-70E91C4C1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2-45CA-91C6-70E91C4C1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E-4D43-8A9A-1B392A791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E-4D43-8A9A-1B392A791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3-4D58-A5B1-FEFA39D1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3-4D58-A5B1-FEFA39D1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D-4E57-99D9-C690CA5F8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D-4E57-99D9-C690CA5F8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3-49F9-9D85-9B618BDF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3-49F9-9D85-9B618BDF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138.62</c:v>
                </c:pt>
                <c:pt idx="1">
                  <c:v>132.6</c:v>
                </c:pt>
                <c:pt idx="2">
                  <c:v>127.89</c:v>
                </c:pt>
                <c:pt idx="3">
                  <c:v>116.63</c:v>
                </c:pt>
                <c:pt idx="4">
                  <c:v>448.23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DE3-B70F-20B7F5A5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350.99</c:v>
                </c:pt>
                <c:pt idx="1">
                  <c:v>336.16</c:v>
                </c:pt>
                <c:pt idx="2">
                  <c:v>309.07</c:v>
                </c:pt>
                <c:pt idx="3">
                  <c:v>337.85</c:v>
                </c:pt>
                <c:pt idx="4">
                  <c:v>290.94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0-4DE3-B70F-20B7F5A5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E-4C99-8B74-4F1B87EDA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E-4C99-8B74-4F1B87EDA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61.13</c:v>
                </c:pt>
                <c:pt idx="1">
                  <c:v>58.68</c:v>
                </c:pt>
                <c:pt idx="2">
                  <c:v>61.72</c:v>
                </c:pt>
                <c:pt idx="3">
                  <c:v>58.24</c:v>
                </c:pt>
                <c:pt idx="4">
                  <c:v>61.77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D-43E8-98C5-8BABA7CCD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84.43</c:v>
                </c:pt>
                <c:pt idx="1">
                  <c:v>86.54</c:v>
                </c:pt>
                <c:pt idx="2">
                  <c:v>81.91</c:v>
                </c:pt>
                <c:pt idx="3">
                  <c:v>56.65</c:v>
                </c:pt>
                <c:pt idx="4">
                  <c:v>55.61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D-43E8-98C5-8BABA7CCD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J27" sqref="BJ2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富山県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流域下水道</v>
      </c>
      <c r="Q8" s="71"/>
      <c r="R8" s="71"/>
      <c r="S8" s="71"/>
      <c r="T8" s="71"/>
      <c r="U8" s="71"/>
      <c r="V8" s="71"/>
      <c r="W8" s="71" t="str">
        <f>データ!L6</f>
        <v>E1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1063293</v>
      </c>
      <c r="AM8" s="68"/>
      <c r="AN8" s="68"/>
      <c r="AO8" s="68"/>
      <c r="AP8" s="68"/>
      <c r="AQ8" s="68"/>
      <c r="AR8" s="68"/>
      <c r="AS8" s="68"/>
      <c r="AT8" s="67">
        <f>データ!T6</f>
        <v>4247.6099999999997</v>
      </c>
      <c r="AU8" s="67"/>
      <c r="AV8" s="67"/>
      <c r="AW8" s="67"/>
      <c r="AX8" s="67"/>
      <c r="AY8" s="67"/>
      <c r="AZ8" s="67"/>
      <c r="BA8" s="67"/>
      <c r="BB8" s="67">
        <f>データ!U6</f>
        <v>250.33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48.33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0</v>
      </c>
      <c r="AE10" s="68"/>
      <c r="AF10" s="68"/>
      <c r="AG10" s="68"/>
      <c r="AH10" s="68"/>
      <c r="AI10" s="68"/>
      <c r="AJ10" s="68"/>
      <c r="AK10" s="2"/>
      <c r="AL10" s="68">
        <f>データ!V6</f>
        <v>391165</v>
      </c>
      <c r="AM10" s="68"/>
      <c r="AN10" s="68"/>
      <c r="AO10" s="68"/>
      <c r="AP10" s="68"/>
      <c r="AQ10" s="68"/>
      <c r="AR10" s="68"/>
      <c r="AS10" s="68"/>
      <c r="AT10" s="67">
        <f>データ!W6</f>
        <v>121.82</v>
      </c>
      <c r="AU10" s="67"/>
      <c r="AV10" s="67"/>
      <c r="AW10" s="67"/>
      <c r="AX10" s="67"/>
      <c r="AY10" s="67"/>
      <c r="AZ10" s="67"/>
      <c r="BA10" s="67"/>
      <c r="BB10" s="67">
        <f>データ!X6</f>
        <v>3211.01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【292.02】</v>
      </c>
      <c r="I86" s="26" t="str">
        <f>データ!CA6</f>
        <v>【0.00】</v>
      </c>
      <c r="J86" s="26" t="str">
        <f>データ!CL6</f>
        <v>【56.10】</v>
      </c>
      <c r="K86" s="26" t="str">
        <f>データ!CW6</f>
        <v>【66.05】</v>
      </c>
      <c r="L86" s="26" t="str">
        <f>データ!DH6</f>
        <v>【92.79】</v>
      </c>
      <c r="M86" s="26" t="s">
        <v>43</v>
      </c>
      <c r="N86" s="26" t="s">
        <v>43</v>
      </c>
      <c r="O86" s="26" t="str">
        <f>データ!EO6</f>
        <v>【0.06】</v>
      </c>
    </row>
  </sheetData>
  <sheetProtection algorithmName="SHA-512" hashValue="N4oT3jT9ENpOu9Dn0k8ANAWhswuRsKbJVzCR4OthdEjxQLroA54XCcaUfxLgl+1Wua5RNglZ8xtUPqHEsDWdzQ==" saltValue="vd4u9hysil/BJ0GtHqYAP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160008</v>
      </c>
      <c r="D6" s="33">
        <f t="shared" si="3"/>
        <v>47</v>
      </c>
      <c r="E6" s="33">
        <f t="shared" si="3"/>
        <v>17</v>
      </c>
      <c r="F6" s="33">
        <f t="shared" si="3"/>
        <v>3</v>
      </c>
      <c r="G6" s="33">
        <f t="shared" si="3"/>
        <v>0</v>
      </c>
      <c r="H6" s="33" t="str">
        <f t="shared" si="3"/>
        <v>富山県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流域下水道</v>
      </c>
      <c r="L6" s="33" t="str">
        <f t="shared" si="3"/>
        <v>E1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48.33</v>
      </c>
      <c r="Q6" s="34">
        <f t="shared" si="3"/>
        <v>100</v>
      </c>
      <c r="R6" s="34">
        <f t="shared" si="3"/>
        <v>0</v>
      </c>
      <c r="S6" s="34">
        <f t="shared" si="3"/>
        <v>1063293</v>
      </c>
      <c r="T6" s="34">
        <f t="shared" si="3"/>
        <v>4247.6099999999997</v>
      </c>
      <c r="U6" s="34">
        <f t="shared" si="3"/>
        <v>250.33</v>
      </c>
      <c r="V6" s="34">
        <f t="shared" si="3"/>
        <v>391165</v>
      </c>
      <c r="W6" s="34">
        <f t="shared" si="3"/>
        <v>121.82</v>
      </c>
      <c r="X6" s="34">
        <f t="shared" si="3"/>
        <v>3211.01</v>
      </c>
      <c r="Y6" s="35">
        <f>IF(Y7="",NA(),Y7)</f>
        <v>90.96</v>
      </c>
      <c r="Z6" s="35">
        <f t="shared" ref="Z6:AH6" si="4">IF(Z7="",NA(),Z7)</f>
        <v>92.14</v>
      </c>
      <c r="AA6" s="35">
        <f t="shared" si="4"/>
        <v>88.81</v>
      </c>
      <c r="AB6" s="35">
        <f t="shared" si="4"/>
        <v>85.13</v>
      </c>
      <c r="AC6" s="35">
        <f t="shared" si="4"/>
        <v>97.45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138.62</v>
      </c>
      <c r="BG6" s="35">
        <f t="shared" ref="BG6:BO6" si="7">IF(BG7="",NA(),BG7)</f>
        <v>132.6</v>
      </c>
      <c r="BH6" s="35">
        <f t="shared" si="7"/>
        <v>127.89</v>
      </c>
      <c r="BI6" s="35">
        <f t="shared" si="7"/>
        <v>116.63</v>
      </c>
      <c r="BJ6" s="35">
        <f t="shared" si="7"/>
        <v>448.23</v>
      </c>
      <c r="BK6" s="35">
        <f t="shared" si="7"/>
        <v>350.99</v>
      </c>
      <c r="BL6" s="35">
        <f t="shared" si="7"/>
        <v>336.16</v>
      </c>
      <c r="BM6" s="35">
        <f t="shared" si="7"/>
        <v>309.07</v>
      </c>
      <c r="BN6" s="35">
        <f t="shared" si="7"/>
        <v>337.85</v>
      </c>
      <c r="BO6" s="35">
        <f t="shared" si="7"/>
        <v>290.94</v>
      </c>
      <c r="BP6" s="34" t="str">
        <f>IF(BP7="","",IF(BP7="-","【-】","【"&amp;SUBSTITUTE(TEXT(BP7,"#,##0.00"),"-","△")&amp;"】"))</f>
        <v>【292.02】</v>
      </c>
      <c r="BQ6" s="34">
        <f>IF(BQ7="",NA(),BQ7)</f>
        <v>0</v>
      </c>
      <c r="BR6" s="34">
        <f t="shared" ref="BR6:BZ6" si="8">IF(BR7="",NA(),BR7)</f>
        <v>0</v>
      </c>
      <c r="BS6" s="34">
        <f t="shared" si="8"/>
        <v>0</v>
      </c>
      <c r="BT6" s="34">
        <f t="shared" si="8"/>
        <v>0</v>
      </c>
      <c r="BU6" s="34">
        <f t="shared" si="8"/>
        <v>0</v>
      </c>
      <c r="BV6" s="34">
        <f t="shared" si="8"/>
        <v>0</v>
      </c>
      <c r="BW6" s="34">
        <f t="shared" si="8"/>
        <v>0</v>
      </c>
      <c r="BX6" s="34">
        <f t="shared" si="8"/>
        <v>0</v>
      </c>
      <c r="BY6" s="34">
        <f t="shared" si="8"/>
        <v>0</v>
      </c>
      <c r="BZ6" s="34">
        <f t="shared" si="8"/>
        <v>0</v>
      </c>
      <c r="CA6" s="34" t="str">
        <f>IF(CA7="","",IF(CA7="-","【-】","【"&amp;SUBSTITUTE(TEXT(CA7,"#,##0.00"),"-","△")&amp;"】"))</f>
        <v>【0.00】</v>
      </c>
      <c r="CB6" s="35">
        <f>IF(CB7="",NA(),CB7)</f>
        <v>61.13</v>
      </c>
      <c r="CC6" s="35">
        <f t="shared" ref="CC6:CK6" si="9">IF(CC7="",NA(),CC7)</f>
        <v>58.68</v>
      </c>
      <c r="CD6" s="35">
        <f t="shared" si="9"/>
        <v>61.72</v>
      </c>
      <c r="CE6" s="35">
        <f t="shared" si="9"/>
        <v>58.24</v>
      </c>
      <c r="CF6" s="35">
        <f t="shared" si="9"/>
        <v>61.77</v>
      </c>
      <c r="CG6" s="35">
        <f t="shared" si="9"/>
        <v>84.43</v>
      </c>
      <c r="CH6" s="35">
        <f t="shared" si="9"/>
        <v>86.54</v>
      </c>
      <c r="CI6" s="35">
        <f t="shared" si="9"/>
        <v>81.91</v>
      </c>
      <c r="CJ6" s="35">
        <f t="shared" si="9"/>
        <v>56.65</v>
      </c>
      <c r="CK6" s="35">
        <f t="shared" si="9"/>
        <v>55.61</v>
      </c>
      <c r="CL6" s="34" t="str">
        <f>IF(CL7="","",IF(CL7="-","【-】","【"&amp;SUBSTITUTE(TEXT(CL7,"#,##0.00"),"-","△")&amp;"】"))</f>
        <v>【56.10】</v>
      </c>
      <c r="CM6" s="35">
        <f>IF(CM7="",NA(),CM7)</f>
        <v>67.849999999999994</v>
      </c>
      <c r="CN6" s="35">
        <f t="shared" ref="CN6:CV6" si="10">IF(CN7="",NA(),CN7)</f>
        <v>71.790000000000006</v>
      </c>
      <c r="CO6" s="35">
        <f t="shared" si="10"/>
        <v>70.430000000000007</v>
      </c>
      <c r="CP6" s="35">
        <f t="shared" si="10"/>
        <v>72.010000000000005</v>
      </c>
      <c r="CQ6" s="35">
        <f t="shared" si="10"/>
        <v>70.430000000000007</v>
      </c>
      <c r="CR6" s="35">
        <f t="shared" si="10"/>
        <v>64.010000000000005</v>
      </c>
      <c r="CS6" s="35">
        <f t="shared" si="10"/>
        <v>64.09</v>
      </c>
      <c r="CT6" s="35">
        <f t="shared" si="10"/>
        <v>64.62</v>
      </c>
      <c r="CU6" s="35">
        <f t="shared" si="10"/>
        <v>65.33</v>
      </c>
      <c r="CV6" s="35">
        <f t="shared" si="10"/>
        <v>66.11</v>
      </c>
      <c r="CW6" s="34" t="str">
        <f>IF(CW7="","",IF(CW7="-","【-】","【"&amp;SUBSTITUTE(TEXT(CW7,"#,##0.00"),"-","△")&amp;"】"))</f>
        <v>【66.05】</v>
      </c>
      <c r="CX6" s="35">
        <f>IF(CX7="",NA(),CX7)</f>
        <v>89.6</v>
      </c>
      <c r="CY6" s="35">
        <f t="shared" ref="CY6:DG6" si="11">IF(CY7="",NA(),CY7)</f>
        <v>90.31</v>
      </c>
      <c r="CZ6" s="35">
        <f t="shared" si="11"/>
        <v>90.8</v>
      </c>
      <c r="DA6" s="35">
        <f t="shared" si="11"/>
        <v>91.21</v>
      </c>
      <c r="DB6" s="35">
        <f t="shared" si="11"/>
        <v>91.75</v>
      </c>
      <c r="DC6" s="35">
        <f t="shared" si="11"/>
        <v>87.99</v>
      </c>
      <c r="DD6" s="35">
        <f t="shared" si="11"/>
        <v>88.15</v>
      </c>
      <c r="DE6" s="35">
        <f t="shared" si="11"/>
        <v>87.82</v>
      </c>
      <c r="DF6" s="35">
        <f t="shared" si="11"/>
        <v>92.64</v>
      </c>
      <c r="DG6" s="35">
        <f t="shared" si="11"/>
        <v>92.98</v>
      </c>
      <c r="DH6" s="34" t="str">
        <f>IF(DH7="","",IF(DH7="-","【-】","【"&amp;SUBSTITUTE(TEXT(DH7,"#,##0.00"),"-","△")&amp;"】"))</f>
        <v>【92.79】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0.06</v>
      </c>
      <c r="EL6" s="35">
        <f t="shared" si="14"/>
        <v>0.08</v>
      </c>
      <c r="EM6" s="35">
        <f t="shared" si="14"/>
        <v>0.17</v>
      </c>
      <c r="EN6" s="35">
        <f t="shared" si="14"/>
        <v>0.05</v>
      </c>
      <c r="EO6" s="34" t="str">
        <f>IF(EO7="","",IF(EO7="-","【-】","【"&amp;SUBSTITUTE(TEXT(EO7,"#,##0.00"),"-","△")&amp;"】"))</f>
        <v>【0.06】</v>
      </c>
    </row>
    <row r="7" spans="1:145" s="36" customFormat="1" x14ac:dyDescent="0.15">
      <c r="A7" s="28"/>
      <c r="B7" s="37">
        <v>2018</v>
      </c>
      <c r="C7" s="37">
        <v>160008</v>
      </c>
      <c r="D7" s="37">
        <v>47</v>
      </c>
      <c r="E7" s="37">
        <v>17</v>
      </c>
      <c r="F7" s="37">
        <v>3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48.33</v>
      </c>
      <c r="Q7" s="38">
        <v>100</v>
      </c>
      <c r="R7" s="38">
        <v>0</v>
      </c>
      <c r="S7" s="38">
        <v>1063293</v>
      </c>
      <c r="T7" s="38">
        <v>4247.6099999999997</v>
      </c>
      <c r="U7" s="38">
        <v>250.33</v>
      </c>
      <c r="V7" s="38">
        <v>391165</v>
      </c>
      <c r="W7" s="38">
        <v>121.82</v>
      </c>
      <c r="X7" s="38">
        <v>3211.01</v>
      </c>
      <c r="Y7" s="38">
        <v>90.96</v>
      </c>
      <c r="Z7" s="38">
        <v>92.14</v>
      </c>
      <c r="AA7" s="38">
        <v>88.81</v>
      </c>
      <c r="AB7" s="38">
        <v>85.13</v>
      </c>
      <c r="AC7" s="38">
        <v>97.45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138.62</v>
      </c>
      <c r="BG7" s="38">
        <v>132.6</v>
      </c>
      <c r="BH7" s="38">
        <v>127.89</v>
      </c>
      <c r="BI7" s="38">
        <v>116.63</v>
      </c>
      <c r="BJ7" s="38">
        <v>448.23</v>
      </c>
      <c r="BK7" s="38">
        <v>350.99</v>
      </c>
      <c r="BL7" s="38">
        <v>336.16</v>
      </c>
      <c r="BM7" s="38">
        <v>309.07</v>
      </c>
      <c r="BN7" s="38">
        <v>337.85</v>
      </c>
      <c r="BO7" s="38">
        <v>290.94</v>
      </c>
      <c r="BP7" s="38">
        <v>292.02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61.13</v>
      </c>
      <c r="CC7" s="38">
        <v>58.68</v>
      </c>
      <c r="CD7" s="38">
        <v>61.72</v>
      </c>
      <c r="CE7" s="38">
        <v>58.24</v>
      </c>
      <c r="CF7" s="38">
        <v>61.77</v>
      </c>
      <c r="CG7" s="38">
        <v>84.43</v>
      </c>
      <c r="CH7" s="38">
        <v>86.54</v>
      </c>
      <c r="CI7" s="38">
        <v>81.91</v>
      </c>
      <c r="CJ7" s="38">
        <v>56.65</v>
      </c>
      <c r="CK7" s="38">
        <v>55.61</v>
      </c>
      <c r="CL7" s="38">
        <v>56.1</v>
      </c>
      <c r="CM7" s="38">
        <v>67.849999999999994</v>
      </c>
      <c r="CN7" s="38">
        <v>71.790000000000006</v>
      </c>
      <c r="CO7" s="38">
        <v>70.430000000000007</v>
      </c>
      <c r="CP7" s="38">
        <v>72.010000000000005</v>
      </c>
      <c r="CQ7" s="38">
        <v>70.430000000000007</v>
      </c>
      <c r="CR7" s="38">
        <v>64.010000000000005</v>
      </c>
      <c r="CS7" s="38">
        <v>64.09</v>
      </c>
      <c r="CT7" s="38">
        <v>64.62</v>
      </c>
      <c r="CU7" s="38">
        <v>65.33</v>
      </c>
      <c r="CV7" s="38">
        <v>66.11</v>
      </c>
      <c r="CW7" s="38">
        <v>66.05</v>
      </c>
      <c r="CX7" s="38">
        <v>89.6</v>
      </c>
      <c r="CY7" s="38">
        <v>90.31</v>
      </c>
      <c r="CZ7" s="38">
        <v>90.8</v>
      </c>
      <c r="DA7" s="38">
        <v>91.21</v>
      </c>
      <c r="DB7" s="38">
        <v>91.75</v>
      </c>
      <c r="DC7" s="38">
        <v>87.99</v>
      </c>
      <c r="DD7" s="38">
        <v>88.15</v>
      </c>
      <c r="DE7" s="38">
        <v>87.82</v>
      </c>
      <c r="DF7" s="38">
        <v>92.64</v>
      </c>
      <c r="DG7" s="38">
        <v>92.98</v>
      </c>
      <c r="DH7" s="38">
        <v>92.79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0.06</v>
      </c>
      <c r="EL7" s="38">
        <v>0.08</v>
      </c>
      <c r="EM7" s="38">
        <v>0.17</v>
      </c>
      <c r="EN7" s="38">
        <v>0.05</v>
      </c>
      <c r="EO7" s="38">
        <v>0.06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2020-01-29T06:36:10Z</cp:lastPrinted>
  <dcterms:created xsi:type="dcterms:W3CDTF">2019-12-05T05:08:40Z</dcterms:created>
  <dcterms:modified xsi:type="dcterms:W3CDTF">2020-01-29T07:14:31Z</dcterms:modified>
  <cp:category/>
</cp:coreProperties>
</file>