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961469\Desktop\【財政課・1 24〆切】公営企業に係る経営比較分析表（H30決算）の分析等について\提出用\"/>
    </mc:Choice>
  </mc:AlternateContent>
  <xr:revisionPtr revIDLastSave="0" documentId="13_ncr:1_{B38E6DDD-E4FC-462E-8DD4-443EC7585228}" xr6:coauthVersionLast="36" xr6:coauthVersionMax="36" xr10:uidLastSave="{00000000-0000-0000-0000-000000000000}"/>
  <workbookProtection workbookAlgorithmName="SHA-512" workbookHashValue="lvGZX7sJl6Lh8qKq1hrTBm3P2MHq0+Cqq8qAl7ZczV9gwnXDCgc2sEgfmJSfIWAGry/uJR6Ckpjf+GMcy5hXmQ==" workbookSaltValue="Q14gk7ensG6UDF1jtnWmvQ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GQ30" i="4"/>
  <c r="BZ51" i="4"/>
  <c r="BZ30" i="4"/>
  <c r="FX30" i="4"/>
  <c r="BG30" i="4"/>
  <c r="FX51" i="4"/>
  <c r="KO30" i="4"/>
  <c r="HP76" i="4"/>
  <c r="AV76" i="4"/>
  <c r="KO51" i="4"/>
  <c r="BG51" i="4"/>
  <c r="LE76" i="4"/>
  <c r="HA76" i="4"/>
  <c r="AN51" i="4"/>
  <c r="FE30" i="4"/>
  <c r="JV30" i="4"/>
  <c r="AN30" i="4"/>
  <c r="AG76" i="4"/>
  <c r="JV51" i="4"/>
  <c r="KP76" i="4"/>
  <c r="FE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<sst xmlns="http://schemas.openxmlformats.org/spreadsheetml/2006/main" count="279" uniqueCount="131">
  <si>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</si>
  <si>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</si>
  <si>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</si>
  <si>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</si>
  <si>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</si>
  <si>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</si>
  <si>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</si>
  <si>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</si>
  <si>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</si>
  <si>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</si>
  <si>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</si>
  <si>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</si>
  <si>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</si>
  <si>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</si>
  <si>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</si>
  <si>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</si>
  <si>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</si>
  <si>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</si>
  <si>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</si>
  <si>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</si>
  <si>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</si>
  <si>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</si>
  <si>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</si>
  <si>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</si>
  <si>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</si>
  <si>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</si>
  <si>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</si>
  <si>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</si>
  <si>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</si>
  <si>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</si>
  <si>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</si>
  <si>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</si>
  <si>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</si>
  <si>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</si>
  <si>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</si>
  <si>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</si>
  <si>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</si>
  <si>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</si>
  <si>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</si>
  <si>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</si>
  <si>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</si>
  <si>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</si>
  <si>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</si>
  <si>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</si>
  <si>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</si>
  <si>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</si>
  <si>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</si>
  <si>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</si>
  <si>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</si>
  <si>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</si>
  <si>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</si>
  <si>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</si>
  <si>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</si>
  <si>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</si>
  <si>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</si>
  <si>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</si>
  <si>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</si>
  <si>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</si>
  <si>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</si>
  <si>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</si>
  <si>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</si>
  <si>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</si>
  <si>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</si>
  <si>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</si>
  <si>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</si>
  <si>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</si>
  <si>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</si>
  <si>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</si>
  <si>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</si>
  <si>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</si>
  <si>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</si>
  <si>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</si>
  <si>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</si>
  <si>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</si>
  <si>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</si>
  <si>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</si>
  <si>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</si>
  <si>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</si>
  <si>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</si>
  <si>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</si>
  <si>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</si>
  <si>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</si>
  <si>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</si>
  <si>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</si>
  <si>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</si>
  <si>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</si>
  <si>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</si>
  <si>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</si>
  <si>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</si>
  <si>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</si>
  <si>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</si>
  <si>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</si>
  <si>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</si>
  <si>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</si>
  <si>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</si>
  <si>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</si>
  <si>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</si>
  <si>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</si>
  <si>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</si>
  <si>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</si>
  <si>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</si>
  <si>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</si>
  <si>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</si>
  <si>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</si>
  <si>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</si>
  <si>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</si>
  <si>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</si>
  <si>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</si>
  <si>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</si>
  <si>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福井県</t>
  </si>
  <si>
    <t>福井駅前地下駐車場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</si>
  <si>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</si>
  <si>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</si>
  <si>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</si>
  <si>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</si>
  <si>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</si>
  <si>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</si>
  <si>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</si>
  <si>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</si>
  <si>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</si>
  <si>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</si>
  <si>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</si>
  <si>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</si>
  <si>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</si>
  <si>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</si>
  <si>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</si>
  <si>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</si>
  <si>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利用台数、料金収入とも増加傾向にあるものの、企業債残高があることから、収益的収支比率は平均値を下回っている状況である。今後、近隣店舗などへの営業やリピーター確保に向けた取り組みを行い、料金収入のアップに努めていく。</t>
    <phoneticPr fontId="5"/>
  </si>
  <si>
    <t>・平成19年10月に開設し11年経過している。今後、駐車場管制設備など法定耐用年数により、計画的に更新していく。</t>
    <phoneticPr fontId="5"/>
  </si>
  <si>
    <t>・駅前等での継続的なイベント効果もあり、利用台数が増加傾向にあり、稼働率は伸びている。
・稼働率は平均値を大きく上回っている。
・利用台数、利用時間の増加により、料金収入についても年々増加しており、平成30年度の料金収入も前年度を上回った。</t>
    <rPh sb="1" eb="3">
      <t>エキマエ</t>
    </rPh>
    <rPh sb="3" eb="4">
      <t>トウ</t>
    </rPh>
    <rPh sb="6" eb="9">
      <t>ケイゾクテキ</t>
    </rPh>
    <rPh sb="14" eb="16">
      <t>コウカ</t>
    </rPh>
    <rPh sb="65" eb="67">
      <t>リヨウ</t>
    </rPh>
    <rPh sb="67" eb="69">
      <t>ダイスウ</t>
    </rPh>
    <rPh sb="70" eb="72">
      <t>リヨウ</t>
    </rPh>
    <rPh sb="72" eb="74">
      <t>ジカン</t>
    </rPh>
    <rPh sb="75" eb="77">
      <t>ゾウカ</t>
    </rPh>
    <rPh sb="81" eb="83">
      <t>リョウキン</t>
    </rPh>
    <rPh sb="83" eb="85">
      <t>シュウニュウ</t>
    </rPh>
    <rPh sb="90" eb="92">
      <t>ネンネン</t>
    </rPh>
    <rPh sb="92" eb="94">
      <t>ゾウカ</t>
    </rPh>
    <rPh sb="99" eb="101">
      <t>ヘイセイ</t>
    </rPh>
    <rPh sb="103" eb="105">
      <t>ネンド</t>
    </rPh>
    <rPh sb="106" eb="108">
      <t>リョウキン</t>
    </rPh>
    <rPh sb="108" eb="110">
      <t>シュウニュウ</t>
    </rPh>
    <rPh sb="111" eb="114">
      <t>ゼンネンド</t>
    </rPh>
    <rPh sb="115" eb="117">
      <t>ウワマワ</t>
    </rPh>
    <phoneticPr fontId="5"/>
  </si>
  <si>
    <t>・収益的収支比率は平均値を下回っているものの、料金収入は年々増加傾向で、比率は少しずつ上昇している。
・売上高ＧＯＰ比率については、平成30年度料金収入は前年度を上回ったものの、設備更新により営業費用が前年度より増えたたため、比率は3.9％下回った。平均値と比較すると大きく上回っている。</t>
    <rPh sb="28" eb="30">
      <t>ネンネン</t>
    </rPh>
    <rPh sb="66" eb="68">
      <t>ヘイセイ</t>
    </rPh>
    <rPh sb="89" eb="91">
      <t>セツビ</t>
    </rPh>
    <rPh sb="91" eb="93">
      <t>コウシン</t>
    </rPh>
    <rPh sb="96" eb="98">
      <t>エイギョウ</t>
    </rPh>
    <rPh sb="98" eb="100">
      <t>ヒヨウ</t>
    </rPh>
    <rPh sb="101" eb="104">
      <t>ゼンネンド</t>
    </rPh>
    <rPh sb="106" eb="107">
      <t>フ</t>
    </rPh>
    <rPh sb="113" eb="115">
      <t>ヒリツ</t>
    </rPh>
    <rPh sb="120" eb="122">
      <t>シタマワ</t>
    </rPh>
    <rPh sb="129" eb="131">
      <t>ヒカク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</si>
</sst>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51.6</c:v>
                </c:pt>
                <c:pt idx="1">
                  <c:v>53.3</c:v>
                </c:pt>
                <c:pt idx="2">
                  <c:v>60</c:v>
                </c:pt>
                <c:pt idx="3">
                  <c:v>62.3</c:v>
                </c:pt>
                <c:pt idx="4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6-4EEF-9E67-2550061E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6-4EEF-9E67-2550061E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1275.8</c:v>
                </c:pt>
                <c:pt idx="1">
                  <c:v>1108.5999999999999</c:v>
                </c:pt>
                <c:pt idx="2">
                  <c:v>891.8</c:v>
                </c:pt>
                <c:pt idx="3">
                  <c:v>763.8</c:v>
                </c:pt>
                <c:pt idx="4">
                  <c:v>669.4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A-40AB-BFD2-7EDA82C7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A-40AB-BFD2-7EDA82C7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DE-49AC-9CEC-156D13D4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E-49AC-9CEC-156D13D4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F34-4DAB-A02E-BF5A5B52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4-4DAB-A02E-BF5A5B52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6-43FD-8CE8-07B07D97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6-43FD-8CE8-07B07D97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7-4D09-AAF6-4F919E5E3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7-4D09-AAF6-4F919E5E3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279.5</c:v>
                </c:pt>
                <c:pt idx="1">
                  <c:v>279</c:v>
                </c:pt>
                <c:pt idx="2">
                  <c:v>300</c:v>
                </c:pt>
                <c:pt idx="3">
                  <c:v>293</c:v>
                </c:pt>
                <c:pt idx="4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1-421C-9C54-7E443104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1-421C-9C54-7E443104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43.2</c:v>
                </c:pt>
                <c:pt idx="1">
                  <c:v>41.8</c:v>
                </c:pt>
                <c:pt idx="2">
                  <c:v>47.8</c:v>
                </c:pt>
                <c:pt idx="3">
                  <c:v>48.8</c:v>
                </c:pt>
                <c:pt idx="4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4-452E-81C5-AFCDAFD2D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4-452E-81C5-AFCDAFD2D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39160</c:v>
                </c:pt>
                <c:pt idx="1">
                  <c:v>39823</c:v>
                </c:pt>
                <c:pt idx="2">
                  <c:v>51092</c:v>
                </c:pt>
                <c:pt idx="3">
                  <c:v>54259</c:v>
                </c:pt>
                <c:pt idx="4">
                  <c:v>56084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9-48A4-88FE-CA3F27ED3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9-48A4-88FE-CA3F27ED3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ID9" zoomScaleNormal="100" zoomScaleSheetLayoutView="70" workbookViewId="0">
      <selection activeCell="NY22" sqref="NY2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福井県　福井駅前地下駐車場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2828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117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11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200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51.6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53.3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62.3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64.5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279.5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279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293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294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110.9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113.4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191.4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141.30000000000001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10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9.5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10.5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182.5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186.8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181.6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43.2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41.8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47.8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48.8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44.9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39160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39823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51092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54259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56084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202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177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145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108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90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18.2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17.5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14.3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11.8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8.6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37843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36318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37745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35151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29367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273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>
        <f>データ!$B$11</f>
        <v>41640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>
        <f>データ!$C$11</f>
        <v>42005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>
        <f>データ!$D$11</f>
        <v>42370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>
        <f>データ!$E$11</f>
        <v>42736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>
        <f>データ!$F$11</f>
        <v>43101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 t="str">
        <f>データ!CN7</f>
        <v>-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>
        <f>データ!$B$11</f>
        <v>41640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>
        <f>データ!$C$11</f>
        <v>42005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>
        <f>データ!$D$11</f>
        <v>42370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>
        <f>データ!$E$11</f>
        <v>42736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>
        <f>データ!$F$11</f>
        <v>43101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>
        <f>データ!$B$11</f>
        <v>41640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>
        <f>データ!$C$11</f>
        <v>42005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>
        <f>データ!$D$11</f>
        <v>42370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>
        <f>データ!$E$11</f>
        <v>42736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>
        <f>データ!$F$11</f>
        <v>43101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1275.8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1108.5999999999999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891.8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763.8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669.4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351.1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278.89999999999998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205.5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187.9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139.69999999999999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U9a/yBLHoqGUcPf2x4D0bJuLW8JKsDQ0z3W71TuWk02T9NmWlIWHbGQ9UD86c3QyU7qq5nfHvtAa0EEr70mTA==" saltValue="4zC31tp6eO1J+9hhozKdy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102</v>
      </c>
      <c r="AX5" s="59" t="s">
        <v>101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100</v>
      </c>
      <c r="BH5" s="59" t="s">
        <v>91</v>
      </c>
      <c r="BI5" s="59" t="s">
        <v>101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90</v>
      </c>
      <c r="CD5" s="59" t="s">
        <v>91</v>
      </c>
      <c r="CE5" s="59" t="s">
        <v>101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104</v>
      </c>
      <c r="CP5" s="59" t="s">
        <v>100</v>
      </c>
      <c r="CQ5" s="59" t="s">
        <v>102</v>
      </c>
      <c r="CR5" s="59" t="s">
        <v>101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100</v>
      </c>
      <c r="DM5" s="59" t="s">
        <v>102</v>
      </c>
      <c r="DN5" s="59" t="s">
        <v>101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180009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福井県</v>
      </c>
      <c r="I6" s="60" t="str">
        <f t="shared" si="1"/>
        <v>福井駅前地下駐車場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11</v>
      </c>
      <c r="S6" s="62" t="str">
        <f t="shared" si="1"/>
        <v>駅</v>
      </c>
      <c r="T6" s="62" t="str">
        <f t="shared" si="1"/>
        <v>無</v>
      </c>
      <c r="U6" s="63">
        <f t="shared" si="1"/>
        <v>2828</v>
      </c>
      <c r="V6" s="63">
        <f t="shared" si="1"/>
        <v>200</v>
      </c>
      <c r="W6" s="63">
        <f t="shared" si="1"/>
        <v>300</v>
      </c>
      <c r="X6" s="62" t="str">
        <f t="shared" si="1"/>
        <v>代行制</v>
      </c>
      <c r="Y6" s="64">
        <f>IF(Y8="-",NA(),Y8)</f>
        <v>51.6</v>
      </c>
      <c r="Z6" s="64">
        <f t="shared" ref="Z6:AH6" si="2">IF(Z8="-",NA(),Z8)</f>
        <v>53.3</v>
      </c>
      <c r="AA6" s="64">
        <f t="shared" si="2"/>
        <v>60</v>
      </c>
      <c r="AB6" s="64">
        <f t="shared" si="2"/>
        <v>62.3</v>
      </c>
      <c r="AC6" s="64">
        <f t="shared" si="2"/>
        <v>64.5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43.2</v>
      </c>
      <c r="BG6" s="64">
        <f t="shared" ref="BG6:BO6" si="5">IF(BG8="-",NA(),BG8)</f>
        <v>41.8</v>
      </c>
      <c r="BH6" s="64">
        <f t="shared" si="5"/>
        <v>47.8</v>
      </c>
      <c r="BI6" s="64">
        <f t="shared" si="5"/>
        <v>48.8</v>
      </c>
      <c r="BJ6" s="64">
        <f t="shared" si="5"/>
        <v>44.9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39160</v>
      </c>
      <c r="BR6" s="65">
        <f t="shared" ref="BR6:BZ6" si="6">IF(BR8="-",NA(),BR8)</f>
        <v>39823</v>
      </c>
      <c r="BS6" s="65">
        <f t="shared" si="6"/>
        <v>51092</v>
      </c>
      <c r="BT6" s="65">
        <f t="shared" si="6"/>
        <v>54259</v>
      </c>
      <c r="BU6" s="65">
        <f t="shared" si="6"/>
        <v>56084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273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1275.8</v>
      </c>
      <c r="DA6" s="64">
        <f t="shared" ref="DA6:DI6" si="8">IF(DA8="-",NA(),DA8)</f>
        <v>1108.5999999999999</v>
      </c>
      <c r="DB6" s="64">
        <f t="shared" si="8"/>
        <v>891.8</v>
      </c>
      <c r="DC6" s="64">
        <f t="shared" si="8"/>
        <v>763.8</v>
      </c>
      <c r="DD6" s="64">
        <f t="shared" si="8"/>
        <v>669.4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279.5</v>
      </c>
      <c r="DL6" s="64">
        <f t="shared" ref="DL6:DT6" si="9">IF(DL8="-",NA(),DL8)</f>
        <v>279</v>
      </c>
      <c r="DM6" s="64">
        <f t="shared" si="9"/>
        <v>300</v>
      </c>
      <c r="DN6" s="64">
        <f t="shared" si="9"/>
        <v>293</v>
      </c>
      <c r="DO6" s="64">
        <f t="shared" si="9"/>
        <v>294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107</v>
      </c>
      <c r="B7" s="60">
        <f t="shared" ref="B7:X7" si="10">B8</f>
        <v>2018</v>
      </c>
      <c r="C7" s="60">
        <f t="shared" si="10"/>
        <v>180009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福井県</v>
      </c>
      <c r="I7" s="60" t="str">
        <f t="shared" si="10"/>
        <v>福井駅前地下駐車場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11</v>
      </c>
      <c r="S7" s="62" t="str">
        <f t="shared" si="10"/>
        <v>駅</v>
      </c>
      <c r="T7" s="62" t="str">
        <f t="shared" si="10"/>
        <v>無</v>
      </c>
      <c r="U7" s="63">
        <f t="shared" si="10"/>
        <v>2828</v>
      </c>
      <c r="V7" s="63">
        <f t="shared" si="10"/>
        <v>200</v>
      </c>
      <c r="W7" s="63">
        <f t="shared" si="10"/>
        <v>300</v>
      </c>
      <c r="X7" s="62" t="str">
        <f t="shared" si="10"/>
        <v>代行制</v>
      </c>
      <c r="Y7" s="64">
        <f>Y8</f>
        <v>51.6</v>
      </c>
      <c r="Z7" s="64">
        <f t="shared" ref="Z7:AH7" si="11">Z8</f>
        <v>53.3</v>
      </c>
      <c r="AA7" s="64">
        <f t="shared" si="11"/>
        <v>60</v>
      </c>
      <c r="AB7" s="64">
        <f t="shared" si="11"/>
        <v>62.3</v>
      </c>
      <c r="AC7" s="64">
        <f t="shared" si="11"/>
        <v>64.5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43.2</v>
      </c>
      <c r="BG7" s="64">
        <f t="shared" ref="BG7:BO7" si="14">BG8</f>
        <v>41.8</v>
      </c>
      <c r="BH7" s="64">
        <f t="shared" si="14"/>
        <v>47.8</v>
      </c>
      <c r="BI7" s="64">
        <f t="shared" si="14"/>
        <v>48.8</v>
      </c>
      <c r="BJ7" s="64">
        <f t="shared" si="14"/>
        <v>44.9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39160</v>
      </c>
      <c r="BR7" s="65">
        <f t="shared" ref="BR7:BZ7" si="15">BR8</f>
        <v>39823</v>
      </c>
      <c r="BS7" s="65">
        <f t="shared" si="15"/>
        <v>51092</v>
      </c>
      <c r="BT7" s="65">
        <f t="shared" si="15"/>
        <v>54259</v>
      </c>
      <c r="BU7" s="65">
        <f t="shared" si="15"/>
        <v>56084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273</v>
      </c>
      <c r="CN7" s="63" t="str">
        <f>CN8</f>
        <v>-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1275.8</v>
      </c>
      <c r="DA7" s="64">
        <f t="shared" ref="DA7:DI7" si="16">DA8</f>
        <v>1108.5999999999999</v>
      </c>
      <c r="DB7" s="64">
        <f t="shared" si="16"/>
        <v>891.8</v>
      </c>
      <c r="DC7" s="64">
        <f t="shared" si="16"/>
        <v>763.8</v>
      </c>
      <c r="DD7" s="64">
        <f t="shared" si="16"/>
        <v>669.4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279.5</v>
      </c>
      <c r="DL7" s="64">
        <f t="shared" ref="DL7:DT7" si="17">DL8</f>
        <v>279</v>
      </c>
      <c r="DM7" s="64">
        <f t="shared" si="17"/>
        <v>300</v>
      </c>
      <c r="DN7" s="64">
        <f t="shared" si="17"/>
        <v>293</v>
      </c>
      <c r="DO7" s="64">
        <f t="shared" si="17"/>
        <v>294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15">
      <c r="A8" s="49"/>
      <c r="B8" s="67">
        <v>2018</v>
      </c>
      <c r="C8" s="67">
        <v>180009</v>
      </c>
      <c r="D8" s="67">
        <v>47</v>
      </c>
      <c r="E8" s="67">
        <v>14</v>
      </c>
      <c r="F8" s="67">
        <v>0</v>
      </c>
      <c r="G8" s="67">
        <v>1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11</v>
      </c>
      <c r="S8" s="69" t="s">
        <v>119</v>
      </c>
      <c r="T8" s="69" t="s">
        <v>120</v>
      </c>
      <c r="U8" s="70">
        <v>2828</v>
      </c>
      <c r="V8" s="70">
        <v>200</v>
      </c>
      <c r="W8" s="70">
        <v>300</v>
      </c>
      <c r="X8" s="69" t="s">
        <v>121</v>
      </c>
      <c r="Y8" s="71">
        <v>51.6</v>
      </c>
      <c r="Z8" s="71">
        <v>53.3</v>
      </c>
      <c r="AA8" s="71">
        <v>60</v>
      </c>
      <c r="AB8" s="71">
        <v>62.3</v>
      </c>
      <c r="AC8" s="71">
        <v>64.5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43.2</v>
      </c>
      <c r="BG8" s="71">
        <v>41.8</v>
      </c>
      <c r="BH8" s="71">
        <v>47.8</v>
      </c>
      <c r="BI8" s="71">
        <v>48.8</v>
      </c>
      <c r="BJ8" s="71">
        <v>44.9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39160</v>
      </c>
      <c r="BR8" s="72">
        <v>39823</v>
      </c>
      <c r="BS8" s="72">
        <v>51092</v>
      </c>
      <c r="BT8" s="73">
        <v>54259</v>
      </c>
      <c r="BU8" s="73">
        <v>56084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273</v>
      </c>
      <c r="CN8" s="70" t="s">
        <v>113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1275.8</v>
      </c>
      <c r="DA8" s="71">
        <v>1108.5999999999999</v>
      </c>
      <c r="DB8" s="71">
        <v>891.8</v>
      </c>
      <c r="DC8" s="71">
        <v>763.8</v>
      </c>
      <c r="DD8" s="71">
        <v>669.4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279.5</v>
      </c>
      <c r="DL8" s="71">
        <v>279</v>
      </c>
      <c r="DM8" s="71">
        <v>300</v>
      </c>
      <c r="DN8" s="71">
        <v>293</v>
      </c>
      <c r="DO8" s="71">
        <v>294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大西 昭弘</cp:lastModifiedBy>
  <cp:lastPrinted>2020-01-23T07:02:49Z</cp:lastPrinted>
  <dcterms:created xsi:type="dcterms:W3CDTF">2019-12-05T07:22:23Z</dcterms:created>
  <dcterms:modified xsi:type="dcterms:W3CDTF">2020-01-23T07:07:52Z</dcterms:modified>
  <cp:category/>
</cp:coreProperties>
</file>