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160_財政課\02\&amp;　資金管理担当専用\○決算主任業務\04  公営企業決算統計\Ｈ３０決算統計\13 経営比較分析表の分析等（電気・病院・下水）\04 各部局回答\02 電気事業\"/>
    </mc:Choice>
  </mc:AlternateContent>
  <workbookProtection workbookAlgorithmName="SHA-512" workbookHashValue="/cdt3L+6AZ8hkAGKuO73HLYnQfpCqlenZJSM9RL5TcJ/8w4S/Fu6Mgcz4h5YydHUNH+g3v4dsna7hIQyZ3/pHw==" workbookSaltValue="+lnzRMo+NtkmBvSBw9L1XQ==" workbookSpinCount="100000" lockStructure="1"/>
  <bookViews>
    <workbookView xWindow="0" yWindow="0" windowWidth="28800" windowHeight="1401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X12" i="5" s="1"/>
  <c r="KV8" i="5"/>
  <c r="KU8" i="5"/>
  <c r="KL8" i="5"/>
  <c r="KK8" i="5"/>
  <c r="KB8" i="5"/>
  <c r="KA8" i="5"/>
  <c r="JR8" i="5"/>
  <c r="JQ8" i="5"/>
  <c r="JH8" i="5"/>
  <c r="JI12" i="5" s="1"/>
  <c r="JG8" i="5"/>
  <c r="IX8" i="5"/>
  <c r="IW8" i="5"/>
  <c r="IV8" i="5"/>
  <c r="IM8" i="5"/>
  <c r="IL8" i="5"/>
  <c r="IC8" i="5"/>
  <c r="IG12" i="5" s="1"/>
  <c r="IB8" i="5"/>
  <c r="HS8" i="5"/>
  <c r="HR8" i="5"/>
  <c r="HI8" i="5"/>
  <c r="HI12" i="5" s="1"/>
  <c r="HH8" i="5"/>
  <c r="GY8" i="5"/>
  <c r="HB12" i="5" s="1"/>
  <c r="GX8" i="5"/>
  <c r="GW8" i="5"/>
  <c r="GM8" i="5"/>
  <c r="GD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O18" i="5"/>
  <c r="GR18" i="5"/>
  <c r="GN18" i="5"/>
  <c r="GQ18" i="5"/>
  <c r="GQ12" i="5"/>
  <c r="GP12" i="5"/>
  <c r="GO12" i="5"/>
  <c r="GR12" i="5"/>
  <c r="GN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LI10" i="5"/>
  <c r="JT10" i="5"/>
  <c r="IE10" i="5"/>
  <c r="GP10" i="5"/>
  <c r="FB10" i="5"/>
  <c r="DM10" i="5"/>
  <c r="BW10" i="5"/>
  <c r="MM10" i="5"/>
  <c r="KY10" i="5"/>
  <c r="JJ10" i="5"/>
  <c r="HU10" i="5"/>
  <c r="GF10" i="5"/>
  <c r="EQ10" i="5"/>
  <c r="DC10" i="5"/>
  <c r="BL10" i="5"/>
  <c r="J11" i="4"/>
  <c r="MC10" i="5"/>
  <c r="KN10" i="5"/>
  <c r="IZ10" i="5"/>
  <c r="HK10" i="5"/>
  <c r="FV10" i="5"/>
  <c r="EG10" i="5"/>
  <c r="CR10" i="5"/>
  <c r="BA10" i="5"/>
  <c r="FK18" i="5"/>
  <c r="FN18" i="5"/>
  <c r="FJ18" i="5"/>
  <c r="FM18" i="5"/>
  <c r="FL18" i="5"/>
  <c r="GG18" i="5"/>
  <c r="GF18" i="5"/>
  <c r="GE18" i="5"/>
  <c r="GH18" i="5"/>
  <c r="GD18" i="5"/>
  <c r="JB18" i="5"/>
  <c r="IX18" i="5"/>
  <c r="JA18" i="5"/>
  <c r="IY12" i="5"/>
  <c r="IZ18" i="5"/>
  <c r="JB12" i="5"/>
  <c r="IX12" i="5"/>
  <c r="IY18" i="5"/>
  <c r="JA12" i="5"/>
  <c r="JT18" i="5"/>
  <c r="JS18" i="5"/>
  <c r="JU12" i="5"/>
  <c r="JV18" i="5"/>
  <c r="JR18" i="5"/>
  <c r="JT12" i="5"/>
  <c r="JU18" i="5"/>
  <c r="JS12" i="5"/>
  <c r="KP18" i="5"/>
  <c r="KL18" i="5"/>
  <c r="KO18" i="5"/>
  <c r="KM12" i="5"/>
  <c r="KN18" i="5"/>
  <c r="KP12" i="5"/>
  <c r="KL12" i="5"/>
  <c r="KM18" i="5"/>
  <c r="KO12" i="5"/>
  <c r="E10" i="5"/>
  <c r="FM12" i="5"/>
  <c r="GE12" i="5"/>
  <c r="HK12" i="5"/>
  <c r="IC12" i="5"/>
  <c r="KN12" i="5"/>
  <c r="GZ18" i="5"/>
  <c r="HC18" i="5"/>
  <c r="GY18" i="5"/>
  <c r="HB18" i="5"/>
  <c r="HA18" i="5"/>
  <c r="HV18" i="5"/>
  <c r="HU18" i="5"/>
  <c r="HW12" i="5"/>
  <c r="HS12" i="5"/>
  <c r="HT18" i="5"/>
  <c r="HW18" i="5"/>
  <c r="HS18" i="5"/>
  <c r="HU12" i="5"/>
  <c r="IN18" i="5"/>
  <c r="IQ18" i="5"/>
  <c r="IM18" i="5"/>
  <c r="IO12" i="5"/>
  <c r="IP18" i="5"/>
  <c r="IN12" i="5"/>
  <c r="IO18" i="5"/>
  <c r="IQ12" i="5"/>
  <c r="IM12" i="5"/>
  <c r="LI18" i="5"/>
  <c r="LH18" i="5"/>
  <c r="LJ12" i="5"/>
  <c r="LK18" i="5"/>
  <c r="LG18" i="5"/>
  <c r="LI12" i="5"/>
  <c r="LJ18" i="5"/>
  <c r="LH12" i="5"/>
  <c r="ME18" i="5"/>
  <c r="MA18" i="5"/>
  <c r="MC12" i="5"/>
  <c r="MD18" i="5"/>
  <c r="MB12" i="5"/>
  <c r="MC18" i="5"/>
  <c r="ME12" i="5"/>
  <c r="MA12" i="5"/>
  <c r="MB18" i="5"/>
  <c r="MD12" i="5"/>
  <c r="B10" i="5"/>
  <c r="F10" i="5"/>
  <c r="FJ12" i="5"/>
  <c r="FN12" i="5"/>
  <c r="GF12" i="5"/>
  <c r="GY12" i="5"/>
  <c r="HC12" i="5"/>
  <c r="HM12" i="5"/>
  <c r="JR12" i="5"/>
  <c r="EZ8" i="5"/>
  <c r="FT8" i="5"/>
  <c r="JK18" i="5"/>
  <c r="JJ18" i="5"/>
  <c r="JL12" i="5"/>
  <c r="JH12" i="5"/>
  <c r="JI18" i="5"/>
  <c r="JK12" i="5"/>
  <c r="JL18" i="5"/>
  <c r="JH18" i="5"/>
  <c r="JJ12" i="5"/>
  <c r="KC18" i="5"/>
  <c r="KF18" i="5"/>
  <c r="KB18" i="5"/>
  <c r="KD12" i="5"/>
  <c r="KE18" i="5"/>
  <c r="KC12" i="5"/>
  <c r="KD18" i="5"/>
  <c r="KF12" i="5"/>
  <c r="KB12" i="5"/>
  <c r="C10" i="5"/>
  <c r="FK12" i="5"/>
  <c r="GG12" i="5"/>
  <c r="GZ12" i="5"/>
  <c r="HT12" i="5"/>
  <c r="IP12" i="5"/>
  <c r="JV12" i="5"/>
  <c r="LG12" i="5"/>
  <c r="HM18" i="5"/>
  <c r="HI18" i="5"/>
  <c r="HL18" i="5"/>
  <c r="HK18" i="5"/>
  <c r="HJ18" i="5"/>
  <c r="HL12" i="5"/>
  <c r="IE18" i="5"/>
  <c r="ID18" i="5"/>
  <c r="IF12" i="5"/>
  <c r="IG18" i="5"/>
  <c r="IC18" i="5"/>
  <c r="IE12" i="5"/>
  <c r="IF18" i="5"/>
  <c r="ID12" i="5"/>
  <c r="KZ18"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FL12" i="5"/>
  <c r="GD12" i="5"/>
  <c r="GH12" i="5"/>
  <c r="HA12" i="5"/>
  <c r="HJ12" i="5"/>
  <c r="HV12" i="5"/>
  <c r="IZ12" i="5"/>
  <c r="KE12" i="5"/>
  <c r="LK12" i="5"/>
  <c r="FX18" i="5" l="1"/>
  <c r="FT18" i="5"/>
  <c r="FW18" i="5"/>
  <c r="FV18" i="5"/>
  <c r="FU18" i="5"/>
  <c r="FU12" i="5"/>
  <c r="FX12" i="5"/>
  <c r="FT12" i="5"/>
  <c r="FW12" i="5"/>
  <c r="FV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FB18" i="5"/>
  <c r="FA18" i="5"/>
  <c r="FD18" i="5"/>
  <c r="EZ18" i="5"/>
  <c r="FC18" i="5"/>
  <c r="FC12" i="5"/>
  <c r="FB12" i="5"/>
  <c r="FA12" i="5"/>
  <c r="FD12" i="5"/>
  <c r="EZ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N11" i="4"/>
  <c r="ME10" i="5"/>
  <c r="KP10" i="5"/>
  <c r="JB10" i="5"/>
  <c r="HM10" i="5"/>
  <c r="FX10" i="5"/>
  <c r="EI10" i="5"/>
  <c r="CT10" i="5"/>
  <c r="BC10" i="5"/>
  <c r="LU10" i="5"/>
  <c r="KF10" i="5"/>
  <c r="IQ10" i="5"/>
  <c r="HC10" i="5"/>
  <c r="FN10" i="5"/>
  <c r="DY10" i="5"/>
  <c r="CJ10" i="5"/>
  <c r="LK10" i="5"/>
  <c r="JV10" i="5"/>
  <c r="IG10" i="5"/>
  <c r="GR10" i="5"/>
  <c r="FD10" i="5"/>
  <c r="DO10" i="5"/>
  <c r="BY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MA10" i="5"/>
  <c r="KL10" i="5"/>
  <c r="IX10" i="5"/>
  <c r="HI10" i="5"/>
  <c r="FT10" i="5"/>
  <c r="EE10" i="5"/>
  <c r="CP10" i="5"/>
  <c r="AY10" i="5"/>
  <c r="F11" i="4"/>
  <c r="LQ10" i="5"/>
  <c r="KB10" i="5"/>
  <c r="IM10" i="5"/>
  <c r="GY10" i="5"/>
  <c r="FJ10" i="5"/>
  <c r="DU10" i="5"/>
  <c r="CF10" i="5"/>
  <c r="LG10" i="5"/>
  <c r="JR10" i="5"/>
  <c r="IC10" i="5"/>
  <c r="GN10" i="5"/>
  <c r="EZ10" i="5"/>
  <c r="DK10" i="5"/>
  <c r="BU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H11" i="4"/>
  <c r="LR10" i="5"/>
  <c r="KC10" i="5"/>
  <c r="IN10" i="5"/>
  <c r="GZ10" i="5"/>
  <c r="FK10" i="5"/>
  <c r="DV10" i="5"/>
  <c r="CG10" i="5"/>
  <c r="LH10" i="5"/>
  <c r="JS10" i="5"/>
  <c r="ID10" i="5"/>
  <c r="GO10" i="5"/>
  <c r="FA10" i="5"/>
  <c r="DL10" i="5"/>
  <c r="BV10" i="5"/>
  <c r="ML10" i="5"/>
  <c r="KX10" i="5"/>
  <c r="JI10" i="5"/>
  <c r="HT10" i="5"/>
  <c r="GE10" i="5"/>
  <c r="EP10" i="5"/>
  <c r="DB10" i="5"/>
  <c r="BK10" i="5"/>
</calcChain>
</file>

<file path=xl/sharedStrings.xml><?xml version="1.0" encoding="utf-8"?>
<sst xmlns="http://schemas.openxmlformats.org/spreadsheetml/2006/main" count="936" uniqueCount="260">
  <si>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</si>
  <si>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</si>
  <si>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</si>
  <si>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</si>
  <si>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</si>
  <si>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</si>
  <si>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</si>
  <si>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</si>
  <si>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電気事業により生じた利益は、将来の施設更新に充てるための建設改良積立金や災害や渇水などによる減収に備えるための利益積立金、環境保全に資する事業、子育て支援事業及び教育関係事業等を対象とした一般会計への繰り出しのための地域文化振興等積立金等に積み立てることを基本としている。今後も事業運営に必要な財源を確保しつつ、一般会計への繰り出しを通じて住民の福祉の向上に努める方針としている。
自己資本金への組入れ　257,552千円
建設改良積立金への積立て　120,000千円
利益積立金への積立て 36,000千円
地域文化振興等積立金への積立て　901,080千円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</si>
  <si>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</si>
  <si>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</si>
  <si>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</si>
  <si>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</si>
  <si>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</si>
  <si>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</si>
  <si>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</si>
  <si>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</si>
  <si>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</si>
  <si>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</si>
  <si>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</si>
  <si>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</si>
  <si>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</si>
  <si>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</si>
  <si>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</si>
  <si>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</si>
  <si>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</si>
  <si>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</si>
  <si>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</si>
  <si>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</si>
  <si>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</si>
  <si>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</si>
  <si>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</si>
  <si>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</si>
  <si>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</si>
  <si>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</si>
  <si>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有形固定資産減価償却率、FIT収入割合については、平成30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</si>
  <si>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</si>
  <si>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</si>
  <si>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</si>
  <si>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</si>
  <si>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</si>
  <si>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</si>
  <si>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</si>
  <si>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</si>
  <si>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</si>
  <si>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</si>
  <si>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</si>
  <si>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</si>
  <si>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</si>
  <si>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</si>
  <si>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</si>
  <si>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</si>
  <si>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</si>
  <si>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</si>
  <si>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</si>
  <si>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</si>
  <si>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</si>
  <si>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</si>
  <si>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</si>
  <si>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</si>
  <si>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</si>
  <si>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</si>
  <si>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</si>
  <si>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</si>
  <si>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</si>
  <si>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</si>
  <si>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</si>
  <si>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</si>
  <si>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</si>
  <si>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</si>
  <si>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</si>
  <si>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</si>
  <si>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</si>
  <si>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</si>
  <si>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</si>
  <si>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</si>
  <si>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</si>
  <si>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</si>
  <si>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</si>
  <si>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</si>
  <si>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</si>
  <si>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</si>
  <si>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</si>
  <si>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</si>
  <si>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</si>
  <si>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</si>
  <si>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</si>
  <si>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</si>
  <si>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</si>
  <si>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</si>
  <si>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</si>
  <si>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</si>
  <si>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</si>
  <si>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</si>
  <si>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</si>
  <si>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</si>
  <si>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</si>
  <si>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</si>
  <si>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</si>
  <si>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</si>
  <si>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</si>
  <si>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</si>
  <si>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</si>
  <si>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</si>
  <si>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</si>
  <si>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</si>
  <si>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</si>
  <si>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</si>
  <si>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</si>
  <si>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</si>
  <si>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</si>
  <si>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</si>
  <si>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</si>
  <si>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</si>
  <si>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</si>
  <si>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</si>
  <si>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</si>
  <si>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190004</t>
  </si>
  <si>
    <t>46</t>
  </si>
  <si>
    <t>04</t>
  </si>
  <si>
    <t>0</t>
  </si>
  <si>
    <t>000</t>
  </si>
  <si>
    <t>山梨県</t>
  </si>
  <si>
    <t>法適用</t>
  </si>
  <si>
    <t>電気事業</t>
  </si>
  <si>
    <t>自治体職員</t>
  </si>
  <si>
    <t>-</t>
  </si>
  <si>
    <t>令和 6年 3月31日　西山外１７発電所</t>
  </si>
  <si>
    <t>令和12年 3月31日　塩川第二発電所ほか</t>
  </si>
  <si>
    <t>無</t>
  </si>
  <si>
    <t>東京電力エナジーパートナー株式会社、東京電力パワーグリッド株式会社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</si>
  <si>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</si>
  <si>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</si>
  <si>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</si>
  <si>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</si>
  <si>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</si>
  <si>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</si>
  <si>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</si>
  <si>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</si>
  <si>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</si>
  <si>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</si>
  <si>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</si>
  <si>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</si>
  <si>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</si>
  <si>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</si>
  <si>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</si>
  <si>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</si>
  <si>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</si>
  <si>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</si>
  <si>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</si>
  <si>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</si>
  <si>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</si>
  <si>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</si>
  <si>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</si>
  <si>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</si>
  <si>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</si>
  <si>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</si>
  <si>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</si>
  <si>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</si>
  <si>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</si>
  <si>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</si>
  <si>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</si>
  <si>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</si>
  <si>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</si>
  <si>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</si>
  <si>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</si>
  <si>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</si>
  <si>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</si>
  <si>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</si>
  <si>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</si>
  <si>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</si>
  <si>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</si>
  <si>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</si>
  <si>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</si>
  <si>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</si>
  <si>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</si>
  <si>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</si>
  <si>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</si>
  <si>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</si>
  <si>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</si>
  <si>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</si>
  <si>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</si>
  <si>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</si>
  <si>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</si>
  <si>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</si>
  <si>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</si>
  <si>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</si>
  <si>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</si>
  <si>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</si>
  <si>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</si>
  <si>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</si>
  <si>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</si>
  <si>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</si>
  <si>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</si>
  <si>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</si>
  <si>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</si>
  <si>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</si>
  <si>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</si>
  <si>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</si>
  <si>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</si>
  <si>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</si>
  <si>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</si>
  <si>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</si>
  <si>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</si>
  <si>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</si>
  <si>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</si>
  <si>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</si>
  <si>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</si>
  <si>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</si>
  <si>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</si>
  <si>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</si>
  <si>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</si>
  <si>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</si>
  <si>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</si>
  <si>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</si>
  <si>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</si>
  <si>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</si>
  <si>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</si>
  <si>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</si>
  <si>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</si>
  <si>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</si>
  <si>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</si>
  <si>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</si>
  <si>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</si>
  <si>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</si>
  <si>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</si>
  <si>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</si>
  <si>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</si>
  <si>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</si>
  <si>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</si>
  <si>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</si>
  <si>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</si>
  <si>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</si>
  <si>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</si>
  <si>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</si>
  <si>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</si>
  <si>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</si>
  <si>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</si>
  <si>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</si>
  <si>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</si>
  <si>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</si>
  <si>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</si>
  <si>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</si>
  <si>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</si>
  <si>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</si>
  <si>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</si>
  <si>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</si>
  <si>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</si>
  <si>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</si>
  <si>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</si>
  <si>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</si>
  <si>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</si>
  <si>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</si>
  <si>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</si>
  <si>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</si>
  <si>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</si>
  <si>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</si>
  <si>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・経常収支比率及び営業収支比率は、主に修繕費の減等により費用が減少したことで、前年度と比較して増加し、ともに100%を超えて推移しており、健全な経営状況である。
・流動比率については、前年度と比較して減少しているが、平成29年度は平成30年度に高額な貸付金の返済が予定されていたため流動資産の短期貸付金が増加することとなり、平成30年度は予定通りに返済が実施されたため、短期貸付金が減少したこと等によるものであり、率は100%を上回っており、他団体と比較しても高い水準であることから経営の安全性と信用性は確保されている。なお、平成26年度から数値が大幅に低下しているが、これは新会計基準を適用したことにより、従来、資本に計上していた企業債について、1年以内に返済期限が到来するものを流動負債に計上したほか、引当金の計上要件の見直しにより、流動負債が増加したものによる。
・供給原価については、西山・天科発電所の大規模改修の終了により修繕費が減少したこと及び、降水量が増えたため発電電力量が増加したことから、前年度と比較して減少した。他団体の平均も下回った数値となっており、発電所の改良や修繕を計画的に行い、維持管理費を削減するなど効率的な経営運営ができている状況である。
・ＥＢＩＴＤＡ（減価償却前営業利益）は主に修繕費の減等により、純利益が増加したため、前年度と比較して増加しており、他団体の平均も上回る水準であることから、健全な経営状態である。</t>
    <rPh sb="17" eb="18">
      <t>オモ</t>
    </rPh>
    <rPh sb="19" eb="22">
      <t>シュウゼンピ</t>
    </rPh>
    <rPh sb="28" eb="30">
      <t>ヒヨウ</t>
    </rPh>
    <rPh sb="31" eb="33">
      <t>ゲンショウ</t>
    </rPh>
    <rPh sb="47" eb="49">
      <t>ゾウカ</t>
    </rPh>
    <rPh sb="109" eb="111">
      <t>ヘイセイ</t>
    </rPh>
    <rPh sb="113" eb="115">
      <t>ネンド</t>
    </rPh>
    <rPh sb="116" eb="118">
      <t>ヘイセイ</t>
    </rPh>
    <rPh sb="120" eb="122">
      <t>ネンド</t>
    </rPh>
    <rPh sb="133" eb="135">
      <t>ヨテイ</t>
    </rPh>
    <rPh sb="163" eb="165">
      <t>ヘイセイ</t>
    </rPh>
    <rPh sb="167" eb="169">
      <t>ネンド</t>
    </rPh>
    <rPh sb="170" eb="172">
      <t>ヨテイ</t>
    </rPh>
    <rPh sb="172" eb="173">
      <t>ドオ</t>
    </rPh>
    <rPh sb="175" eb="177">
      <t>ヘンサイ</t>
    </rPh>
    <rPh sb="178" eb="180">
      <t>ジッシ</t>
    </rPh>
    <rPh sb="192" eb="194">
      <t>ゲンショウ</t>
    </rPh>
    <rPh sb="198" eb="199">
      <t>トウ</t>
    </rPh>
    <rPh sb="208" eb="209">
      <t>リツ</t>
    </rPh>
    <rPh sb="231" eb="232">
      <t>タカ</t>
    </rPh>
    <rPh sb="233" eb="235">
      <t>スイジュン</t>
    </rPh>
    <rPh sb="398" eb="400">
      <t>ニシヤマ</t>
    </rPh>
    <rPh sb="401" eb="402">
      <t>アマ</t>
    </rPh>
    <rPh sb="402" eb="403">
      <t>シナ</t>
    </rPh>
    <rPh sb="403" eb="406">
      <t>ハツデンショ</t>
    </rPh>
    <rPh sb="407" eb="410">
      <t>ダイキボ</t>
    </rPh>
    <rPh sb="410" eb="412">
      <t>カイシュウ</t>
    </rPh>
    <rPh sb="413" eb="415">
      <t>シュウリョウ</t>
    </rPh>
    <rPh sb="418" eb="421">
      <t>シュウゼンピ</t>
    </rPh>
    <rPh sb="422" eb="424">
      <t>ゲンショウ</t>
    </rPh>
    <rPh sb="428" eb="429">
      <t>オヨ</t>
    </rPh>
    <rPh sb="440" eb="442">
      <t>ハツデン</t>
    </rPh>
    <rPh sb="446" eb="448">
      <t>ゾウカ</t>
    </rPh>
    <rPh sb="455" eb="458">
      <t>ゼンネンド</t>
    </rPh>
    <rPh sb="459" eb="461">
      <t>ヒカク</t>
    </rPh>
    <rPh sb="463" eb="465">
      <t>ゲンショウ</t>
    </rPh>
    <rPh sb="468" eb="469">
      <t>タ</t>
    </rPh>
    <rPh sb="469" eb="471">
      <t>ダンタイ</t>
    </rPh>
    <rPh sb="472" eb="474">
      <t>ヘイキン</t>
    </rPh>
    <rPh sb="475" eb="477">
      <t>シタマワ</t>
    </rPh>
    <rPh sb="479" eb="481">
      <t>スウチ</t>
    </rPh>
    <rPh sb="502" eb="503">
      <t>オコナ</t>
    </rPh>
    <rPh sb="505" eb="507">
      <t>イジ</t>
    </rPh>
    <rPh sb="507" eb="510">
      <t>カンリヒ</t>
    </rPh>
    <rPh sb="523" eb="525">
      <t>ウンエイ</t>
    </rPh>
    <rPh sb="531" eb="533">
      <t>ジョウキョウ</t>
    </rPh>
    <rPh sb="558" eb="559">
      <t>オモ</t>
    </rPh>
    <rPh sb="560" eb="563">
      <t>シュウゼンピ</t>
    </rPh>
    <rPh sb="570" eb="573">
      <t>ジュンリエキ</t>
    </rPh>
    <rPh sb="574" eb="576">
      <t>ゾウカ</t>
    </rPh>
    <rPh sb="589" eb="591">
      <t>ゾウカ</t>
    </rPh>
    <rPh sb="600" eb="602">
      <t>ヘイキン</t>
    </rPh>
    <rPh sb="603" eb="605">
      <t>ウワマワ</t>
    </rPh>
    <phoneticPr fontId="5"/>
  </si>
  <si>
    <t>・昭和32年4月に早川水系西山発電所の運転を開始して以来、堅実な経営を続け、平成30年度末現在では早川水系6発電所、笛吹川水系11発電所、塩川発電所及び小水力6発電所の合計24発電所（最大出力121,413kW）を運営している。
・平成28年4月の電力システム改革の第2段階の施行による電力の小売全面自由化が開始され電気事業を取り巻く環境が大きく変化した。さらには、令和2年の電力システム改革の仕上げとなる第3段階の発送電分離に向けて、更なる競争の活性化等のための市場及びルールの整備が行われている。このような状況の中で長期契約が継続している間は一定の売電収入の確保が見込まれるが、長期契約が終了したのちも安定経営が行えるよう国の施策や市場の動向などを注視するとともに、平成27年度策定の経営戦略に基づき、経営の健全化に努める。</t>
    <rPh sb="183" eb="185">
      <t>レイワ</t>
    </rPh>
    <phoneticPr fontId="5"/>
  </si>
  <si>
    <r>
      <rPr>
        <sz val="14"/>
        <rFont val="ＭＳ ゴシック"/>
        <family val="3"/>
        <charset val="128"/>
      </rPr>
      <t>・設備利用率については、水力発電として前年度と比較して増加しているが、これは降水量が増え、年間発電電力量が増加したこと等が要因であると考えられる。他団体と比較しても平均を上回る水準であることから、効率的な運用を図ることができている状況である。</t>
    </r>
    <r>
      <rPr>
        <sz val="14"/>
        <color rgb="FFFF0000"/>
        <rFont val="ＭＳ ゴシック"/>
        <family val="3"/>
        <charset val="128"/>
      </rPr>
      <t xml:space="preserve">
</t>
    </r>
    <r>
      <rPr>
        <sz val="14"/>
        <rFont val="ＭＳ ゴシック"/>
        <family val="3"/>
        <charset val="128"/>
      </rPr>
      <t>・修繕費比率及び有形固定資産減価償却率は水力発電として前年度と比較し、修繕費比率では減少、有形固定資産減価償却率は増加となっており、いずれも他団体の平均を上回っている。これは企業局における主要な発電施設が昭和30年代に設置され、定期点検及び健全な状態に保つための改修工事に努めているが、法定耐用年数に近づいており、修繕費がかさんできていることを示しているため、計画的な施設の改修等を引き続き行う必要がある。</t>
    </r>
    <r>
      <rPr>
        <sz val="14"/>
        <color rgb="FFFF0000"/>
        <rFont val="ＭＳ ゴシック"/>
        <family val="3"/>
        <charset val="128"/>
      </rPr>
      <t xml:space="preserve">
</t>
    </r>
    <r>
      <rPr>
        <sz val="14"/>
        <rFont val="ＭＳ ゴシック"/>
        <family val="3"/>
        <charset val="128"/>
      </rPr>
      <t>・企業債残高対料金収入比率は前年度と比較して減少しており、他団体の平均に比べ低い水準であり、また、企業債残高と同額の減債積立金が確保されているため問題は無い。</t>
    </r>
    <r>
      <rPr>
        <sz val="14"/>
        <color rgb="FFFF0000"/>
        <rFont val="ＭＳ ゴシック"/>
        <family val="3"/>
        <charset val="128"/>
      </rPr>
      <t xml:space="preserve">
</t>
    </r>
    <r>
      <rPr>
        <sz val="14"/>
        <rFont val="ＭＳ ゴシック"/>
        <family val="3"/>
        <charset val="128"/>
      </rPr>
      <t>・ＦＩＴ収入割合は、前年度と同じ割合となっており、現状、料金収入における割合は低いため、ＦＩＴ調達期間期間終了後の料金収入減少のリスクは少ない。</t>
    </r>
    <rPh sb="27" eb="29">
      <t>ゾウカ</t>
    </rPh>
    <rPh sb="38" eb="41">
      <t>コウスイリョウ</t>
    </rPh>
    <rPh sb="42" eb="43">
      <t>フ</t>
    </rPh>
    <rPh sb="45" eb="49">
      <t>ネンカンハツデン</t>
    </rPh>
    <rPh sb="49" eb="52">
      <t>デンリョクリョウ</t>
    </rPh>
    <rPh sb="53" eb="55">
      <t>ゾウカ</t>
    </rPh>
    <rPh sb="59" eb="60">
      <t>トウ</t>
    </rPh>
    <rPh sb="61" eb="63">
      <t>ヨウイン</t>
    </rPh>
    <rPh sb="67" eb="68">
      <t>カンガ</t>
    </rPh>
    <rPh sb="77" eb="79">
      <t>ヒカク</t>
    </rPh>
    <rPh sb="165" eb="167">
      <t>ゲンショウ</t>
    </rPh>
    <rPh sb="180" eb="182">
      <t>ゾウカ</t>
    </rPh>
    <rPh sb="310" eb="313">
      <t>カイシュウトウ</t>
    </rPh>
    <rPh sb="423" eb="424">
      <t>オナ</t>
    </rPh>
    <rPh sb="425" eb="427">
      <t>ワリアイ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</si>
</sst>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9">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4" fillId="0" borderId="16" xfId="2" applyFont="1" applyFill="1" applyBorder="1" applyAlignment="1" applyProtection="1">
      <alignment horizontal="left" vertical="top" wrapText="1"/>
      <protection locked="0"/>
    </xf>
    <xf numFmtId="0" fontId="12" fillId="0" borderId="0" xfId="2" applyFont="1" applyFill="1" applyBorder="1" applyAlignment="1" applyProtection="1">
      <alignment horizontal="left" vertical="top" wrapText="1"/>
      <protection locked="0"/>
    </xf>
    <xf numFmtId="0" fontId="12" fillId="0" borderId="17" xfId="2" applyFont="1" applyFill="1" applyBorder="1" applyAlignment="1" applyProtection="1">
      <alignment horizontal="left" vertical="top" wrapText="1"/>
      <protection locked="0"/>
    </xf>
    <xf numFmtId="0" fontId="12" fillId="0" borderId="16" xfId="2" applyFont="1" applyFill="1" applyBorder="1" applyAlignment="1" applyProtection="1">
      <alignment horizontal="left" vertical="top" wrapText="1"/>
      <protection locked="0"/>
    </xf>
    <xf numFmtId="0" fontId="12" fillId="0" borderId="44" xfId="2" applyFont="1" applyFill="1" applyBorder="1" applyAlignment="1" applyProtection="1">
      <alignment horizontal="left" vertical="top" wrapText="1"/>
      <protection locked="0"/>
    </xf>
    <xf numFmtId="0" fontId="12" fillId="0" borderId="45" xfId="2" applyFont="1" applyFill="1" applyBorder="1" applyAlignment="1" applyProtection="1">
      <alignment horizontal="left" vertical="top" wrapText="1"/>
      <protection locked="0"/>
    </xf>
    <xf numFmtId="0" fontId="12"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shrinkToFit="1"/>
      <protection locked="0"/>
    </xf>
    <xf numFmtId="0" fontId="10" fillId="0" borderId="19" xfId="2" applyFont="1" applyBorder="1" applyAlignment="1" applyProtection="1">
      <alignment horizontal="center" vertical="center" shrinkToFi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12" fillId="0" borderId="0" xfId="2" applyFont="1" applyBorder="1" applyAlignment="1" applyProtection="1">
      <alignment horizontal="left" vertical="top" wrapText="1"/>
      <protection locked="0"/>
    </xf>
    <xf numFmtId="0" fontId="12" fillId="0" borderId="17" xfId="2" applyFont="1" applyBorder="1" applyAlignment="1" applyProtection="1">
      <alignment horizontal="left" vertical="top" wrapText="1"/>
      <protection locked="0"/>
    </xf>
    <xf numFmtId="0" fontId="12" fillId="0" borderId="16" xfId="2" applyFont="1" applyBorder="1" applyAlignment="1" applyProtection="1">
      <alignment horizontal="left" vertical="top" wrapText="1"/>
      <protection locked="0"/>
    </xf>
    <xf numFmtId="0" fontId="12" fillId="0" borderId="36" xfId="2" applyFont="1" applyBorder="1" applyAlignment="1" applyProtection="1">
      <alignment horizontal="left" vertical="top" wrapText="1"/>
      <protection locked="0"/>
    </xf>
    <xf numFmtId="0" fontId="12" fillId="0" borderId="37" xfId="2" applyFont="1" applyBorder="1" applyAlignment="1" applyProtection="1">
      <alignment horizontal="left" vertical="top" wrapText="1"/>
      <protection locked="0"/>
    </xf>
    <xf numFmtId="0" fontId="12"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125.8</c:v>
                </c:pt>
                <c:pt idx="1">
                  <c:v>118.9</c:v>
                </c:pt>
                <c:pt idx="2">
                  <c:v>125.8</c:v>
                </c:pt>
                <c:pt idx="3">
                  <c:v>117.1</c:v>
                </c:pt>
                <c:pt idx="4">
                  <c:v>128.5</c:v>
                </c:pt>
              </c:numCache>
            </c:numRef>
          </c:val>
          <c:extLst>
            <c:ext xmlns:c16="http://schemas.microsoft.com/office/drawing/2014/chart" uri="{C3380CC4-5D6E-409C-BE32-E72D297353CC}">
              <c16:uniqueId val="{00000000-6E35-42D8-A332-D86CC9D1BA15}"/>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125.7</c:v>
                </c:pt>
                <c:pt idx="1">
                  <c:v>129.69999999999999</c:v>
                </c:pt>
                <c:pt idx="2">
                  <c:v>135.9</c:v>
                </c:pt>
                <c:pt idx="3">
                  <c:v>130.5</c:v>
                </c:pt>
                <c:pt idx="4">
                  <c:v>129.9</c:v>
                </c:pt>
              </c:numCache>
            </c:numRef>
          </c:val>
          <c:smooth val="0"/>
          <c:extLst>
            <c:ext xmlns:c16="http://schemas.microsoft.com/office/drawing/2014/chart" uri="{C3380CC4-5D6E-409C-BE32-E72D297353CC}">
              <c16:uniqueId val="{00000001-6E35-42D8-A332-D86CC9D1BA1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E35-42D8-A332-D86CC9D1BA15}"/>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2.6</c:v>
                </c:pt>
                <c:pt idx="1">
                  <c:v>2.4</c:v>
                </c:pt>
                <c:pt idx="2">
                  <c:v>2</c:v>
                </c:pt>
                <c:pt idx="3">
                  <c:v>2.1</c:v>
                </c:pt>
                <c:pt idx="4">
                  <c:v>2.1</c:v>
                </c:pt>
              </c:numCache>
            </c:numRef>
          </c:val>
          <c:extLst>
            <c:ext xmlns:c16="http://schemas.microsoft.com/office/drawing/2014/chart" uri="{C3380CC4-5D6E-409C-BE32-E72D297353CC}">
              <c16:uniqueId val="{00000000-E4E6-4A9C-9332-9CE24BE3C3D7}"/>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16.2</c:v>
                </c:pt>
                <c:pt idx="1">
                  <c:v>18.7</c:v>
                </c:pt>
                <c:pt idx="2">
                  <c:v>20.5</c:v>
                </c:pt>
                <c:pt idx="3">
                  <c:v>21.4</c:v>
                </c:pt>
                <c:pt idx="4">
                  <c:v>22.6</c:v>
                </c:pt>
              </c:numCache>
            </c:numRef>
          </c:val>
          <c:smooth val="0"/>
          <c:extLst>
            <c:ext xmlns:c16="http://schemas.microsoft.com/office/drawing/2014/chart" uri="{C3380CC4-5D6E-409C-BE32-E72D297353CC}">
              <c16:uniqueId val="{00000001-E4E6-4A9C-9332-9CE24BE3C3D7}"/>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45.1</c:v>
                </c:pt>
                <c:pt idx="1">
                  <c:v>49.5</c:v>
                </c:pt>
                <c:pt idx="2">
                  <c:v>44.8</c:v>
                </c:pt>
                <c:pt idx="3">
                  <c:v>39.1</c:v>
                </c:pt>
                <c:pt idx="4">
                  <c:v>44.3</c:v>
                </c:pt>
              </c:numCache>
            </c:numRef>
          </c:val>
          <c:extLst>
            <c:ext xmlns:c16="http://schemas.microsoft.com/office/drawing/2014/chart" uri="{C3380CC4-5D6E-409C-BE32-E72D297353CC}">
              <c16:uniqueId val="{00000000-4A5B-48F1-9505-F9E80D8AA174}"/>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39.5</c:v>
                </c:pt>
                <c:pt idx="1">
                  <c:v>39.1</c:v>
                </c:pt>
                <c:pt idx="2">
                  <c:v>37.299999999999997</c:v>
                </c:pt>
                <c:pt idx="3">
                  <c:v>38</c:v>
                </c:pt>
                <c:pt idx="4">
                  <c:v>36.5</c:v>
                </c:pt>
              </c:numCache>
            </c:numRef>
          </c:val>
          <c:smooth val="0"/>
          <c:extLst>
            <c:ext xmlns:c16="http://schemas.microsoft.com/office/drawing/2014/chart" uri="{C3380CC4-5D6E-409C-BE32-E72D297353CC}">
              <c16:uniqueId val="{00000001-4A5B-48F1-9505-F9E80D8AA174}"/>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16.7</c:v>
                </c:pt>
                <c:pt idx="1">
                  <c:v>28</c:v>
                </c:pt>
                <c:pt idx="2">
                  <c:v>21</c:v>
                </c:pt>
                <c:pt idx="3">
                  <c:v>29.8</c:v>
                </c:pt>
                <c:pt idx="4">
                  <c:v>26</c:v>
                </c:pt>
              </c:numCache>
            </c:numRef>
          </c:val>
          <c:extLst>
            <c:ext xmlns:c16="http://schemas.microsoft.com/office/drawing/2014/chart" uri="{C3380CC4-5D6E-409C-BE32-E72D297353CC}">
              <c16:uniqueId val="{00000000-D3BE-4872-B04C-D1BDF0DE33FE}"/>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22</c:v>
                </c:pt>
                <c:pt idx="1">
                  <c:v>21.4</c:v>
                </c:pt>
                <c:pt idx="2">
                  <c:v>19.3</c:v>
                </c:pt>
                <c:pt idx="3">
                  <c:v>20.6</c:v>
                </c:pt>
                <c:pt idx="4">
                  <c:v>21.6</c:v>
                </c:pt>
              </c:numCache>
            </c:numRef>
          </c:val>
          <c:smooth val="0"/>
          <c:extLst>
            <c:ext xmlns:c16="http://schemas.microsoft.com/office/drawing/2014/chart" uri="{C3380CC4-5D6E-409C-BE32-E72D297353CC}">
              <c16:uniqueId val="{00000001-D3BE-4872-B04C-D1BDF0DE33FE}"/>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36</c:v>
                </c:pt>
                <c:pt idx="1">
                  <c:v>29.6</c:v>
                </c:pt>
                <c:pt idx="2">
                  <c:v>24.9</c:v>
                </c:pt>
                <c:pt idx="3">
                  <c:v>17.399999999999999</c:v>
                </c:pt>
                <c:pt idx="4">
                  <c:v>13.3</c:v>
                </c:pt>
              </c:numCache>
            </c:numRef>
          </c:val>
          <c:extLst>
            <c:ext xmlns:c16="http://schemas.microsoft.com/office/drawing/2014/chart" uri="{C3380CC4-5D6E-409C-BE32-E72D297353CC}">
              <c16:uniqueId val="{00000000-9766-4787-9BF2-379A97E8B206}"/>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105.7</c:v>
                </c:pt>
                <c:pt idx="1">
                  <c:v>89.4</c:v>
                </c:pt>
                <c:pt idx="2">
                  <c:v>83.3</c:v>
                </c:pt>
                <c:pt idx="3">
                  <c:v>73.2</c:v>
                </c:pt>
                <c:pt idx="4">
                  <c:v>71.400000000000006</c:v>
                </c:pt>
              </c:numCache>
            </c:numRef>
          </c:val>
          <c:smooth val="0"/>
          <c:extLst>
            <c:ext xmlns:c16="http://schemas.microsoft.com/office/drawing/2014/chart" uri="{C3380CC4-5D6E-409C-BE32-E72D297353CC}">
              <c16:uniqueId val="{00000001-9766-4787-9BF2-379A97E8B206}"/>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67.3</c:v>
                </c:pt>
                <c:pt idx="1">
                  <c:v>65.8</c:v>
                </c:pt>
                <c:pt idx="2">
                  <c:v>66.8</c:v>
                </c:pt>
                <c:pt idx="3">
                  <c:v>66.099999999999994</c:v>
                </c:pt>
                <c:pt idx="4">
                  <c:v>66.3</c:v>
                </c:pt>
              </c:numCache>
            </c:numRef>
          </c:val>
          <c:extLst>
            <c:ext xmlns:c16="http://schemas.microsoft.com/office/drawing/2014/chart" uri="{C3380CC4-5D6E-409C-BE32-E72D297353CC}">
              <c16:uniqueId val="{00000000-2E6D-4650-B105-9F6CA760CAEC}"/>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61.3</c:v>
                </c:pt>
                <c:pt idx="1">
                  <c:v>61.7</c:v>
                </c:pt>
                <c:pt idx="2">
                  <c:v>62.1</c:v>
                </c:pt>
                <c:pt idx="3">
                  <c:v>62.6</c:v>
                </c:pt>
                <c:pt idx="4">
                  <c:v>63.4</c:v>
                </c:pt>
              </c:numCache>
            </c:numRef>
          </c:val>
          <c:smooth val="0"/>
          <c:extLst>
            <c:ext xmlns:c16="http://schemas.microsoft.com/office/drawing/2014/chart" uri="{C3380CC4-5D6E-409C-BE32-E72D297353CC}">
              <c16:uniqueId val="{00000001-2E6D-4650-B105-9F6CA760CAEC}"/>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2.6</c:v>
                </c:pt>
                <c:pt idx="1">
                  <c:v>2.4</c:v>
                </c:pt>
                <c:pt idx="2">
                  <c:v>2</c:v>
                </c:pt>
                <c:pt idx="3">
                  <c:v>2.1</c:v>
                </c:pt>
                <c:pt idx="4">
                  <c:v>2.1</c:v>
                </c:pt>
              </c:numCache>
            </c:numRef>
          </c:val>
          <c:extLst>
            <c:ext xmlns:c16="http://schemas.microsoft.com/office/drawing/2014/chart" uri="{C3380CC4-5D6E-409C-BE32-E72D297353CC}">
              <c16:uniqueId val="{00000000-6BFC-4123-97E6-CB9B41DBCA4C}"/>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11.9</c:v>
                </c:pt>
                <c:pt idx="1">
                  <c:v>13.3</c:v>
                </c:pt>
                <c:pt idx="2">
                  <c:v>14.4</c:v>
                </c:pt>
                <c:pt idx="3">
                  <c:v>15.3</c:v>
                </c:pt>
                <c:pt idx="4">
                  <c:v>16.100000000000001</c:v>
                </c:pt>
              </c:numCache>
            </c:numRef>
          </c:val>
          <c:smooth val="0"/>
          <c:extLst>
            <c:ext xmlns:c16="http://schemas.microsoft.com/office/drawing/2014/chart" uri="{C3380CC4-5D6E-409C-BE32-E72D297353CC}">
              <c16:uniqueId val="{00000001-6BFC-4123-97E6-CB9B41DBCA4C}"/>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579-4413-BB26-57F30F2D57E9}"/>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79-4413-BB26-57F30F2D57E9}"/>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44B-43C7-9126-366CB8CF4D8A}"/>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4B-43C7-9126-366CB8CF4D8A}"/>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240-4E63-9850-CF16C6894637}"/>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40-4E63-9850-CF16C6894637}"/>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8FA-40F9-A409-E38A9568062A}"/>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FA-40F9-A409-E38A9568062A}"/>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126.7</c:v>
                </c:pt>
                <c:pt idx="1">
                  <c:v>116.2</c:v>
                </c:pt>
                <c:pt idx="2">
                  <c:v>126.6</c:v>
                </c:pt>
                <c:pt idx="3">
                  <c:v>118.6</c:v>
                </c:pt>
                <c:pt idx="4">
                  <c:v>129.80000000000001</c:v>
                </c:pt>
              </c:numCache>
            </c:numRef>
          </c:val>
          <c:extLst>
            <c:ext xmlns:c16="http://schemas.microsoft.com/office/drawing/2014/chart" uri="{C3380CC4-5D6E-409C-BE32-E72D297353CC}">
              <c16:uniqueId val="{00000000-1963-42A3-9330-93E353616A8D}"/>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124.8</c:v>
                </c:pt>
                <c:pt idx="1">
                  <c:v>130.4</c:v>
                </c:pt>
                <c:pt idx="2">
                  <c:v>136.30000000000001</c:v>
                </c:pt>
                <c:pt idx="3">
                  <c:v>130.69999999999999</c:v>
                </c:pt>
                <c:pt idx="4">
                  <c:v>128.9</c:v>
                </c:pt>
              </c:numCache>
            </c:numRef>
          </c:val>
          <c:smooth val="0"/>
          <c:extLst>
            <c:ext xmlns:c16="http://schemas.microsoft.com/office/drawing/2014/chart" uri="{C3380CC4-5D6E-409C-BE32-E72D297353CC}">
              <c16:uniqueId val="{00000001-1963-42A3-9330-93E353616A8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963-42A3-9330-93E353616A8D}"/>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077-4015-BF74-E0388826475A}"/>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77-4015-BF74-E0388826475A}"/>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93F-47A9-8E2C-00E8D702655B}"/>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3F-47A9-8E2C-00E8D702655B}"/>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5DE-4882-BEEE-1C7B927C596A}"/>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DE-4882-BEEE-1C7B927C596A}"/>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A91-4CD7-AFED-0F0B8034D7DD}"/>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91-4CD7-AFED-0F0B8034D7DD}"/>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F2-4A47-9AA2-BC27F6D9A066}"/>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F2-4A47-9AA2-BC27F6D9A066}"/>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754-4F1B-87F8-60554358F4AF}"/>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54-4F1B-87F8-60554358F4AF}"/>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CA7-4DA2-8B27-D586096BA0E8}"/>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A7-4DA2-8B27-D586096BA0E8}"/>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FF-4560-AED0-4E8187A7C021}"/>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FF-4560-AED0-4E8187A7C021}"/>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8E2-4740-B5CE-110AC37805D5}"/>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E2-4740-B5CE-110AC37805D5}"/>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018-4349-9BF4-BAD707E8FF68}"/>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18-4349-9BF4-BAD707E8FF68}"/>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1779.8</c:v>
                </c:pt>
                <c:pt idx="1">
                  <c:v>1356.8</c:v>
                </c:pt>
                <c:pt idx="2">
                  <c:v>1048.7</c:v>
                </c:pt>
                <c:pt idx="3">
                  <c:v>1283.5</c:v>
                </c:pt>
                <c:pt idx="4">
                  <c:v>1046.8</c:v>
                </c:pt>
              </c:numCache>
            </c:numRef>
          </c:val>
          <c:extLst>
            <c:ext xmlns:c16="http://schemas.microsoft.com/office/drawing/2014/chart" uri="{C3380CC4-5D6E-409C-BE32-E72D297353CC}">
              <c16:uniqueId val="{00000000-6ACD-42B2-8B7E-093799DB5617}"/>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638.79999999999995</c:v>
                </c:pt>
                <c:pt idx="1">
                  <c:v>716.7</c:v>
                </c:pt>
                <c:pt idx="2">
                  <c:v>688</c:v>
                </c:pt>
                <c:pt idx="3">
                  <c:v>707.7</c:v>
                </c:pt>
                <c:pt idx="4">
                  <c:v>749.1</c:v>
                </c:pt>
              </c:numCache>
            </c:numRef>
          </c:val>
          <c:smooth val="0"/>
          <c:extLst>
            <c:ext xmlns:c16="http://schemas.microsoft.com/office/drawing/2014/chart" uri="{C3380CC4-5D6E-409C-BE32-E72D297353CC}">
              <c16:uniqueId val="{00000001-6ACD-42B2-8B7E-093799DB5617}"/>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ACD-42B2-8B7E-093799DB5617}"/>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6D5-4F69-B865-8D737C08698C}"/>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D5-4F69-B865-8D737C08698C}"/>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5922.1</c:v>
                </c:pt>
                <c:pt idx="1">
                  <c:v>6140.9</c:v>
                </c:pt>
                <c:pt idx="2">
                  <c:v>6256.3</c:v>
                </c:pt>
                <c:pt idx="3">
                  <c:v>9091.2999999999993</c:v>
                </c:pt>
                <c:pt idx="4">
                  <c:v>7783.1</c:v>
                </c:pt>
              </c:numCache>
            </c:numRef>
          </c:val>
          <c:extLst>
            <c:ext xmlns:c16="http://schemas.microsoft.com/office/drawing/2014/chart" uri="{C3380CC4-5D6E-409C-BE32-E72D297353CC}">
              <c16:uniqueId val="{00000000-B107-4FAC-9899-9CE447B9FFDD}"/>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7493.6</c:v>
                </c:pt>
                <c:pt idx="1">
                  <c:v>8014.2</c:v>
                </c:pt>
                <c:pt idx="2">
                  <c:v>8260</c:v>
                </c:pt>
                <c:pt idx="3">
                  <c:v>8600.1</c:v>
                </c:pt>
                <c:pt idx="4">
                  <c:v>9078.5</c:v>
                </c:pt>
              </c:numCache>
            </c:numRef>
          </c:val>
          <c:smooth val="0"/>
          <c:extLst>
            <c:ext xmlns:c16="http://schemas.microsoft.com/office/drawing/2014/chart" uri="{C3380CC4-5D6E-409C-BE32-E72D297353CC}">
              <c16:uniqueId val="{00000001-B107-4FAC-9899-9CE447B9FFDD}"/>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1482757</c:v>
                </c:pt>
                <c:pt idx="1">
                  <c:v>1450770</c:v>
                </c:pt>
                <c:pt idx="2">
                  <c:v>1608886</c:v>
                </c:pt>
                <c:pt idx="3">
                  <c:v>1429918</c:v>
                </c:pt>
                <c:pt idx="4">
                  <c:v>1814556</c:v>
                </c:pt>
              </c:numCache>
            </c:numRef>
          </c:val>
          <c:extLst>
            <c:ext xmlns:c16="http://schemas.microsoft.com/office/drawing/2014/chart" uri="{C3380CC4-5D6E-409C-BE32-E72D297353CC}">
              <c16:uniqueId val="{00000000-273B-4D54-A528-55EA65F3A469}"/>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1146099</c:v>
                </c:pt>
                <c:pt idx="1">
                  <c:v>1494682</c:v>
                </c:pt>
                <c:pt idx="2">
                  <c:v>1543942</c:v>
                </c:pt>
                <c:pt idx="3">
                  <c:v>1467681</c:v>
                </c:pt>
                <c:pt idx="4">
                  <c:v>1533303</c:v>
                </c:pt>
              </c:numCache>
            </c:numRef>
          </c:val>
          <c:smooth val="0"/>
          <c:extLst>
            <c:ext xmlns:c16="http://schemas.microsoft.com/office/drawing/2014/chart" uri="{C3380CC4-5D6E-409C-BE32-E72D297353CC}">
              <c16:uniqueId val="{00000001-273B-4D54-A528-55EA65F3A469}"/>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45.1</c:v>
                </c:pt>
                <c:pt idx="1">
                  <c:v>49.5</c:v>
                </c:pt>
                <c:pt idx="2">
                  <c:v>44.8</c:v>
                </c:pt>
                <c:pt idx="3">
                  <c:v>39.1</c:v>
                </c:pt>
                <c:pt idx="4">
                  <c:v>44.3</c:v>
                </c:pt>
              </c:numCache>
            </c:numRef>
          </c:val>
          <c:extLst>
            <c:ext xmlns:c16="http://schemas.microsoft.com/office/drawing/2014/chart" uri="{C3380CC4-5D6E-409C-BE32-E72D297353CC}">
              <c16:uniqueId val="{00000000-E732-4799-87B3-CC201A029FD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38.4</c:v>
                </c:pt>
                <c:pt idx="1">
                  <c:v>37.700000000000003</c:v>
                </c:pt>
                <c:pt idx="2">
                  <c:v>36.200000000000003</c:v>
                </c:pt>
                <c:pt idx="3">
                  <c:v>36.5</c:v>
                </c:pt>
                <c:pt idx="4">
                  <c:v>35.299999999999997</c:v>
                </c:pt>
              </c:numCache>
            </c:numRef>
          </c:val>
          <c:smooth val="0"/>
          <c:extLst>
            <c:ext xmlns:c16="http://schemas.microsoft.com/office/drawing/2014/chart" uri="{C3380CC4-5D6E-409C-BE32-E72D297353CC}">
              <c16:uniqueId val="{00000001-E732-4799-87B3-CC201A029FD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16.7</c:v>
                </c:pt>
                <c:pt idx="1">
                  <c:v>28</c:v>
                </c:pt>
                <c:pt idx="2">
                  <c:v>21</c:v>
                </c:pt>
                <c:pt idx="3">
                  <c:v>29.8</c:v>
                </c:pt>
                <c:pt idx="4">
                  <c:v>26</c:v>
                </c:pt>
              </c:numCache>
            </c:numRef>
          </c:val>
          <c:extLst>
            <c:ext xmlns:c16="http://schemas.microsoft.com/office/drawing/2014/chart" uri="{C3380CC4-5D6E-409C-BE32-E72D297353CC}">
              <c16:uniqueId val="{00000000-792F-4575-9761-1668BFEB99A1}"/>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21.1</c:v>
                </c:pt>
                <c:pt idx="1">
                  <c:v>20</c:v>
                </c:pt>
                <c:pt idx="2">
                  <c:v>18.2</c:v>
                </c:pt>
                <c:pt idx="3">
                  <c:v>20.9</c:v>
                </c:pt>
                <c:pt idx="4">
                  <c:v>21.1</c:v>
                </c:pt>
              </c:numCache>
            </c:numRef>
          </c:val>
          <c:smooth val="0"/>
          <c:extLst>
            <c:ext xmlns:c16="http://schemas.microsoft.com/office/drawing/2014/chart" uri="{C3380CC4-5D6E-409C-BE32-E72D297353CC}">
              <c16:uniqueId val="{00000001-792F-4575-9761-1668BFEB99A1}"/>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36</c:v>
                </c:pt>
                <c:pt idx="1">
                  <c:v>29.6</c:v>
                </c:pt>
                <c:pt idx="2">
                  <c:v>24.9</c:v>
                </c:pt>
                <c:pt idx="3">
                  <c:v>17.399999999999999</c:v>
                </c:pt>
                <c:pt idx="4">
                  <c:v>13.3</c:v>
                </c:pt>
              </c:numCache>
            </c:numRef>
          </c:val>
          <c:extLst>
            <c:ext xmlns:c16="http://schemas.microsoft.com/office/drawing/2014/chart" uri="{C3380CC4-5D6E-409C-BE32-E72D297353CC}">
              <c16:uniqueId val="{00000000-72EB-4979-B9C1-E6713F9E9544}"/>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128.80000000000001</c:v>
                </c:pt>
                <c:pt idx="1">
                  <c:v>109.9</c:v>
                </c:pt>
                <c:pt idx="2">
                  <c:v>103.6</c:v>
                </c:pt>
                <c:pt idx="3">
                  <c:v>95.7</c:v>
                </c:pt>
                <c:pt idx="4">
                  <c:v>88.5</c:v>
                </c:pt>
              </c:numCache>
            </c:numRef>
          </c:val>
          <c:smooth val="0"/>
          <c:extLst>
            <c:ext xmlns:c16="http://schemas.microsoft.com/office/drawing/2014/chart" uri="{C3380CC4-5D6E-409C-BE32-E72D297353CC}">
              <c16:uniqueId val="{00000001-72EB-4979-B9C1-E6713F9E9544}"/>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67.3</c:v>
                </c:pt>
                <c:pt idx="1">
                  <c:v>65.8</c:v>
                </c:pt>
                <c:pt idx="2">
                  <c:v>66.8</c:v>
                </c:pt>
                <c:pt idx="3">
                  <c:v>66.099999999999994</c:v>
                </c:pt>
                <c:pt idx="4">
                  <c:v>66.3</c:v>
                </c:pt>
              </c:numCache>
            </c:numRef>
          </c:val>
          <c:extLst>
            <c:ext xmlns:c16="http://schemas.microsoft.com/office/drawing/2014/chart" uri="{C3380CC4-5D6E-409C-BE32-E72D297353CC}">
              <c16:uniqueId val="{00000000-4386-44E2-A104-A6D12A30B5A1}"/>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59.8</c:v>
                </c:pt>
                <c:pt idx="1">
                  <c:v>59.6</c:v>
                </c:pt>
                <c:pt idx="2">
                  <c:v>60.3</c:v>
                </c:pt>
                <c:pt idx="3">
                  <c:v>60.2</c:v>
                </c:pt>
                <c:pt idx="4">
                  <c:v>61.2</c:v>
                </c:pt>
              </c:numCache>
            </c:numRef>
          </c:val>
          <c:smooth val="0"/>
          <c:extLst>
            <c:ext xmlns:c16="http://schemas.microsoft.com/office/drawing/2014/chart" uri="{C3380CC4-5D6E-409C-BE32-E72D297353CC}">
              <c16:uniqueId val="{00000001-4386-44E2-A104-A6D12A30B5A1}"/>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（最大出力合計121,413kW）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（最大出力合計121,413kW）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3264"/>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3265"/>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3266"/>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3267"/>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3268"/>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3269"/>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3270"/>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3271"/>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3272"/>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3273"/>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3274"/>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3275"/>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3276"/>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3277"/>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3278"/>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3279"/>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3280"/>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3281"/>
                </a:ext>
              </a:extLst>
            </xdr:cNvPicPr>
          </xdr:nvPicPr>
          <xdr:blipFill>
            <a:blip xmlns:r="http://schemas.openxmlformats.org/officeDocument/2006/relationships" r:embed="rId46"/>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3282"/>
                </a:ext>
              </a:extLst>
            </xdr:cNvPicPr>
          </xdr:nvPicPr>
          <xdr:blipFill>
            <a:blip xmlns:r="http://schemas.openxmlformats.org/officeDocument/2006/relationships" r:embed="rId47"/>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3283"/>
                </a:ext>
              </a:extLst>
            </xdr:cNvPicPr>
          </xdr:nvPicPr>
          <xdr:blipFill>
            <a:blip xmlns:r="http://schemas.openxmlformats.org/officeDocument/2006/relationships" r:embed="rId47"/>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3284"/>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3285"/>
                </a:ext>
              </a:extLst>
            </xdr:cNvPicPr>
          </xdr:nvPicPr>
          <xdr:blipFill>
            <a:blip xmlns:r="http://schemas.openxmlformats.org/officeDocument/2006/relationships" r:embed="rId47"/>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3286"/>
                </a:ext>
              </a:extLst>
            </xdr:cNvPicPr>
          </xdr:nvPicPr>
          <xdr:blipFill>
            <a:blip xmlns:r="http://schemas.openxmlformats.org/officeDocument/2006/relationships" r:embed="rId46"/>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3287"/>
                </a:ext>
              </a:extLst>
            </xdr:cNvPicPr>
          </xdr:nvPicPr>
          <xdr:blipFill>
            <a:blip xmlns:r="http://schemas.openxmlformats.org/officeDocument/2006/relationships" r:embed="rId47"/>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3288"/>
                </a:ext>
              </a:extLst>
            </xdr:cNvPicPr>
          </xdr:nvPicPr>
          <xdr:blipFill>
            <a:blip xmlns:r="http://schemas.openxmlformats.org/officeDocument/2006/relationships" r:embed="rId47"/>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3289"/>
                </a:ext>
              </a:extLst>
            </xdr:cNvPicPr>
          </xdr:nvPicPr>
          <xdr:blipFill>
            <a:blip xmlns:r="http://schemas.openxmlformats.org/officeDocument/2006/relationships" r:embed="rId4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3290"/>
                </a:ext>
              </a:extLst>
            </xdr:cNvPicPr>
          </xdr:nvPicPr>
          <xdr:blipFill>
            <a:blip xmlns:r="http://schemas.openxmlformats.org/officeDocument/2006/relationships" r:embed="rId4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3291"/>
                </a:ext>
              </a:extLst>
            </xdr:cNvPicPr>
          </xdr:nvPicPr>
          <xdr:blipFill>
            <a:blip xmlns:r="http://schemas.openxmlformats.org/officeDocument/2006/relationships" r:embed="rId47"/>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3292"/>
                </a:ext>
              </a:extLst>
            </xdr:cNvPicPr>
          </xdr:nvPicPr>
          <xdr:blipFill>
            <a:blip xmlns:r="http://schemas.openxmlformats.org/officeDocument/2006/relationships" r:embed="rId48"/>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3293"/>
                </a:ext>
              </a:extLst>
            </xdr:cNvPicPr>
          </xdr:nvPicPr>
          <xdr:blipFill>
            <a:blip xmlns:r="http://schemas.openxmlformats.org/officeDocument/2006/relationships" r:embed="rId48"/>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3294"/>
                </a:ext>
              </a:extLst>
            </xdr:cNvPicPr>
          </xdr:nvPicPr>
          <xdr:blipFill>
            <a:blip xmlns:r="http://schemas.openxmlformats.org/officeDocument/2006/relationships" r:embed="rId49"/>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3295"/>
                </a:ext>
              </a:extLst>
            </xdr:cNvPicPr>
          </xdr:nvPicPr>
          <xdr:blipFill>
            <a:blip xmlns:r="http://schemas.openxmlformats.org/officeDocument/2006/relationships" r:embed="rId49"/>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3296"/>
                </a:ext>
              </a:extLst>
            </xdr:cNvPicPr>
          </xdr:nvPicPr>
          <xdr:blipFill>
            <a:blip xmlns:r="http://schemas.openxmlformats.org/officeDocument/2006/relationships" r:embed="rId49"/>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3297"/>
                </a:ext>
              </a:extLst>
            </xdr:cNvPicPr>
          </xdr:nvPicPr>
          <xdr:blipFill>
            <a:blip xmlns:r="http://schemas.openxmlformats.org/officeDocument/2006/relationships" r:embed="rId49"/>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3298"/>
                </a:ext>
              </a:extLst>
            </xdr:cNvPicPr>
          </xdr:nvPicPr>
          <xdr:blipFill>
            <a:blip xmlns:r="http://schemas.openxmlformats.org/officeDocument/2006/relationships" r:embed="rId49"/>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3299"/>
                </a:ext>
              </a:extLst>
            </xdr:cNvPicPr>
          </xdr:nvPicPr>
          <xdr:blipFill>
            <a:blip xmlns:r="http://schemas.openxmlformats.org/officeDocument/2006/relationships" r:embed="rId49"/>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3300"/>
                </a:ext>
              </a:extLst>
            </xdr:cNvPicPr>
          </xdr:nvPicPr>
          <xdr:blipFill>
            <a:blip xmlns:r="http://schemas.openxmlformats.org/officeDocument/2006/relationships" r:embed="rId49"/>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3301"/>
                </a:ext>
              </a:extLst>
            </xdr:cNvPicPr>
          </xdr:nvPicPr>
          <xdr:blipFill>
            <a:blip xmlns:r="http://schemas.openxmlformats.org/officeDocument/2006/relationships" r:embed="rId49"/>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3302"/>
                </a:ext>
              </a:extLst>
            </xdr:cNvPicPr>
          </xdr:nvPicPr>
          <xdr:blipFill>
            <a:blip xmlns:r="http://schemas.openxmlformats.org/officeDocument/2006/relationships" r:embed="rId49"/>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3303"/>
                </a:ext>
              </a:extLst>
            </xdr:cNvPicPr>
          </xdr:nvPicPr>
          <xdr:blipFill>
            <a:blip xmlns:r="http://schemas.openxmlformats.org/officeDocument/2006/relationships" r:embed="rId49"/>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3304"/>
                </a:ext>
              </a:extLst>
            </xdr:cNvPicPr>
          </xdr:nvPicPr>
          <xdr:blipFill>
            <a:blip xmlns:r="http://schemas.openxmlformats.org/officeDocument/2006/relationships" r:embed="rId49"/>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3305"/>
                </a:ext>
              </a:extLst>
            </xdr:cNvPicPr>
          </xdr:nvPicPr>
          <xdr:blipFill>
            <a:blip xmlns:r="http://schemas.openxmlformats.org/officeDocument/2006/relationships" r:embed="rId49"/>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3306"/>
                </a:ext>
              </a:extLst>
            </xdr:cNvPicPr>
          </xdr:nvPicPr>
          <xdr:blipFill>
            <a:blip xmlns:r="http://schemas.openxmlformats.org/officeDocument/2006/relationships" r:embed="rId49"/>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3307"/>
                </a:ext>
              </a:extLst>
            </xdr:cNvPicPr>
          </xdr:nvPicPr>
          <xdr:blipFill>
            <a:blip xmlns:r="http://schemas.openxmlformats.org/officeDocument/2006/relationships" r:embed="rId49"/>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3308"/>
                </a:ext>
              </a:extLst>
            </xdr:cNvPicPr>
          </xdr:nvPicPr>
          <xdr:blipFill>
            <a:blip xmlns:r="http://schemas.openxmlformats.org/officeDocument/2006/relationships" r:embed="rId49"/>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AK97" sqref="AK97:AQ9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山梨県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8" t="str">
        <f>データ!I6</f>
        <v>法適用</v>
      </c>
      <c r="C3" s="129"/>
      <c r="D3" s="129"/>
      <c r="E3" s="129"/>
      <c r="F3" s="129" t="str">
        <f>データ!J6</f>
        <v>電気事業</v>
      </c>
      <c r="G3" s="129"/>
      <c r="H3" s="129"/>
      <c r="I3" s="129"/>
      <c r="J3" s="129" t="str">
        <f>データ!K6</f>
        <v>自治体職員</v>
      </c>
      <c r="K3" s="129"/>
      <c r="L3" s="129"/>
      <c r="M3" s="129"/>
      <c r="N3" s="130">
        <f>データ!L6</f>
        <v>92</v>
      </c>
      <c r="O3" s="130"/>
      <c r="P3" s="130"/>
      <c r="Q3" s="131"/>
      <c r="R3" s="1"/>
      <c r="S3" s="132" t="s">
        <v>8</v>
      </c>
      <c r="T3" s="133"/>
      <c r="U3" s="133"/>
      <c r="V3" s="133"/>
      <c r="W3" s="133"/>
      <c r="X3" s="133"/>
      <c r="Y3" s="133"/>
      <c r="Z3" s="133"/>
      <c r="AA3" s="133"/>
      <c r="AB3" s="133"/>
      <c r="AC3" s="133"/>
      <c r="AD3" s="133"/>
      <c r="AE3" s="133"/>
      <c r="AF3" s="133"/>
      <c r="AG3" s="133"/>
      <c r="AH3" s="134"/>
      <c r="AI3" s="1"/>
      <c r="AJ3" s="1"/>
      <c r="AK3" s="118" t="s">
        <v>257</v>
      </c>
      <c r="AL3" s="119"/>
      <c r="AM3" s="119"/>
      <c r="AN3" s="119"/>
      <c r="AO3" s="119"/>
      <c r="AP3" s="119"/>
      <c r="AQ3" s="120"/>
    </row>
    <row r="4" spans="1:43" ht="23.1" customHeight="1" x14ac:dyDescent="0.15">
      <c r="A4" s="1"/>
      <c r="B4" s="125" t="s">
        <v>9</v>
      </c>
      <c r="C4" s="126"/>
      <c r="D4" s="126"/>
      <c r="E4" s="126"/>
      <c r="F4" s="126" t="s">
        <v>10</v>
      </c>
      <c r="G4" s="126"/>
      <c r="H4" s="126"/>
      <c r="I4" s="126"/>
      <c r="J4" s="126" t="s">
        <v>11</v>
      </c>
      <c r="K4" s="126"/>
      <c r="L4" s="126"/>
      <c r="M4" s="126"/>
      <c r="N4" s="126" t="s">
        <v>12</v>
      </c>
      <c r="O4" s="126"/>
      <c r="P4" s="126"/>
      <c r="Q4" s="127"/>
      <c r="R4" s="1"/>
      <c r="S4" s="135"/>
      <c r="T4" s="136"/>
      <c r="U4" s="136"/>
      <c r="V4" s="136"/>
      <c r="W4" s="136"/>
      <c r="X4" s="136"/>
      <c r="Y4" s="136"/>
      <c r="Z4" s="136"/>
      <c r="AA4" s="136"/>
      <c r="AB4" s="136"/>
      <c r="AC4" s="136"/>
      <c r="AD4" s="136"/>
      <c r="AE4" s="136"/>
      <c r="AF4" s="136"/>
      <c r="AG4" s="136"/>
      <c r="AH4" s="137"/>
      <c r="AI4" s="1"/>
      <c r="AJ4" s="1"/>
      <c r="AK4" s="121"/>
      <c r="AL4" s="119"/>
      <c r="AM4" s="119"/>
      <c r="AN4" s="119"/>
      <c r="AO4" s="119"/>
      <c r="AP4" s="119"/>
      <c r="AQ4" s="120"/>
    </row>
    <row r="5" spans="1:43" ht="23.1" customHeight="1" x14ac:dyDescent="0.15">
      <c r="A5" s="1"/>
      <c r="B5" s="141">
        <f>データ!M6</f>
        <v>24</v>
      </c>
      <c r="C5" s="142"/>
      <c r="D5" s="142"/>
      <c r="E5" s="142"/>
      <c r="F5" s="143" t="str">
        <f>データ!N6</f>
        <v>-</v>
      </c>
      <c r="G5" s="143"/>
      <c r="H5" s="143"/>
      <c r="I5" s="143"/>
      <c r="J5" s="143" t="str">
        <f>データ!O6</f>
        <v>-</v>
      </c>
      <c r="K5" s="143"/>
      <c r="L5" s="143"/>
      <c r="M5" s="143"/>
      <c r="N5" s="143" t="str">
        <f>データ!P6</f>
        <v>-</v>
      </c>
      <c r="O5" s="143"/>
      <c r="P5" s="143"/>
      <c r="Q5" s="144"/>
      <c r="R5" s="1"/>
      <c r="S5" s="135"/>
      <c r="T5" s="136"/>
      <c r="U5" s="136"/>
      <c r="V5" s="136"/>
      <c r="W5" s="136"/>
      <c r="X5" s="136"/>
      <c r="Y5" s="136"/>
      <c r="Z5" s="136"/>
      <c r="AA5" s="136"/>
      <c r="AB5" s="136"/>
      <c r="AC5" s="136"/>
      <c r="AD5" s="136"/>
      <c r="AE5" s="136"/>
      <c r="AF5" s="136"/>
      <c r="AG5" s="136"/>
      <c r="AH5" s="137"/>
      <c r="AI5" s="1"/>
      <c r="AJ5" s="1"/>
      <c r="AK5" s="121"/>
      <c r="AL5" s="119"/>
      <c r="AM5" s="119"/>
      <c r="AN5" s="119"/>
      <c r="AO5" s="119"/>
      <c r="AP5" s="119"/>
      <c r="AQ5" s="120"/>
    </row>
    <row r="6" spans="1:43" ht="23.1" customHeight="1" x14ac:dyDescent="0.15">
      <c r="A6" s="1"/>
      <c r="B6" s="125" t="s">
        <v>13</v>
      </c>
      <c r="C6" s="126"/>
      <c r="D6" s="126"/>
      <c r="E6" s="126"/>
      <c r="F6" s="126" t="s">
        <v>14</v>
      </c>
      <c r="G6" s="126"/>
      <c r="H6" s="126"/>
      <c r="I6" s="126"/>
      <c r="J6" s="126" t="s">
        <v>15</v>
      </c>
      <c r="K6" s="126"/>
      <c r="L6" s="126"/>
      <c r="M6" s="126"/>
      <c r="N6" s="126" t="s">
        <v>16</v>
      </c>
      <c r="O6" s="126"/>
      <c r="P6" s="126"/>
      <c r="Q6" s="127"/>
      <c r="R6" s="1"/>
      <c r="S6" s="135"/>
      <c r="T6" s="136"/>
      <c r="U6" s="136"/>
      <c r="V6" s="136"/>
      <c r="W6" s="136"/>
      <c r="X6" s="136"/>
      <c r="Y6" s="136"/>
      <c r="Z6" s="136"/>
      <c r="AA6" s="136"/>
      <c r="AB6" s="136"/>
      <c r="AC6" s="136"/>
      <c r="AD6" s="136"/>
      <c r="AE6" s="136"/>
      <c r="AF6" s="136"/>
      <c r="AG6" s="136"/>
      <c r="AH6" s="137"/>
      <c r="AI6" s="1"/>
      <c r="AJ6" s="1"/>
      <c r="AK6" s="121"/>
      <c r="AL6" s="119"/>
      <c r="AM6" s="119"/>
      <c r="AN6" s="119"/>
      <c r="AO6" s="119"/>
      <c r="AP6" s="119"/>
      <c r="AQ6" s="120"/>
    </row>
    <row r="7" spans="1:43" ht="22.5" customHeight="1" x14ac:dyDescent="0.15">
      <c r="A7" s="1"/>
      <c r="B7" s="145" t="str">
        <f>データ!Q6</f>
        <v>-</v>
      </c>
      <c r="C7" s="143"/>
      <c r="D7" s="143"/>
      <c r="E7" s="143"/>
      <c r="F7" s="146" t="s">
        <v>127</v>
      </c>
      <c r="G7" s="147"/>
      <c r="H7" s="147"/>
      <c r="I7" s="147"/>
      <c r="J7" s="148" t="s">
        <v>128</v>
      </c>
      <c r="K7" s="148"/>
      <c r="L7" s="148"/>
      <c r="M7" s="148"/>
      <c r="N7" s="149" t="str">
        <f>データ!T6</f>
        <v>無</v>
      </c>
      <c r="O7" s="149"/>
      <c r="P7" s="149"/>
      <c r="Q7" s="150"/>
      <c r="R7" s="1"/>
      <c r="S7" s="135"/>
      <c r="T7" s="136"/>
      <c r="U7" s="136"/>
      <c r="V7" s="136"/>
      <c r="W7" s="136"/>
      <c r="X7" s="136"/>
      <c r="Y7" s="136"/>
      <c r="Z7" s="136"/>
      <c r="AA7" s="136"/>
      <c r="AB7" s="136"/>
      <c r="AC7" s="136"/>
      <c r="AD7" s="136"/>
      <c r="AE7" s="136"/>
      <c r="AF7" s="136"/>
      <c r="AG7" s="136"/>
      <c r="AH7" s="137"/>
      <c r="AI7" s="1"/>
      <c r="AJ7" s="1"/>
      <c r="AK7" s="121"/>
      <c r="AL7" s="119"/>
      <c r="AM7" s="119"/>
      <c r="AN7" s="119"/>
      <c r="AO7" s="119"/>
      <c r="AP7" s="119"/>
      <c r="AQ7" s="120"/>
    </row>
    <row r="8" spans="1:43" ht="23.1" customHeight="1" x14ac:dyDescent="0.15">
      <c r="A8" s="1"/>
      <c r="B8" s="125" t="s">
        <v>17</v>
      </c>
      <c r="C8" s="126"/>
      <c r="D8" s="126"/>
      <c r="E8" s="126"/>
      <c r="F8" s="126" t="s">
        <v>18</v>
      </c>
      <c r="G8" s="126"/>
      <c r="H8" s="126"/>
      <c r="I8" s="126"/>
      <c r="J8" s="126"/>
      <c r="K8" s="126"/>
      <c r="L8" s="126"/>
      <c r="M8" s="126"/>
      <c r="N8" s="126"/>
      <c r="O8" s="126"/>
      <c r="P8" s="126"/>
      <c r="Q8" s="127"/>
      <c r="R8" s="1"/>
      <c r="S8" s="135"/>
      <c r="T8" s="136"/>
      <c r="U8" s="136"/>
      <c r="V8" s="136"/>
      <c r="W8" s="136"/>
      <c r="X8" s="136"/>
      <c r="Y8" s="136"/>
      <c r="Z8" s="136"/>
      <c r="AA8" s="136"/>
      <c r="AB8" s="136"/>
      <c r="AC8" s="136"/>
      <c r="AD8" s="136"/>
      <c r="AE8" s="136"/>
      <c r="AF8" s="136"/>
      <c r="AG8" s="136"/>
      <c r="AH8" s="137"/>
      <c r="AI8" s="1"/>
      <c r="AJ8" s="1"/>
      <c r="AK8" s="121"/>
      <c r="AL8" s="119"/>
      <c r="AM8" s="119"/>
      <c r="AN8" s="119"/>
      <c r="AO8" s="119"/>
      <c r="AP8" s="119"/>
      <c r="AQ8" s="120"/>
    </row>
    <row r="9" spans="1:43" ht="23.1" customHeight="1" thickBot="1" x14ac:dyDescent="0.2">
      <c r="A9" s="1"/>
      <c r="B9" s="153" t="s">
        <v>130</v>
      </c>
      <c r="C9" s="154"/>
      <c r="D9" s="154"/>
      <c r="E9" s="154"/>
      <c r="F9" s="155" t="str">
        <f>データ!V6</f>
        <v>-</v>
      </c>
      <c r="G9" s="155"/>
      <c r="H9" s="155"/>
      <c r="I9" s="155"/>
      <c r="J9" s="156"/>
      <c r="K9" s="156"/>
      <c r="L9" s="156"/>
      <c r="M9" s="156"/>
      <c r="N9" s="157"/>
      <c r="O9" s="157"/>
      <c r="P9" s="157"/>
      <c r="Q9" s="158"/>
      <c r="R9" s="1"/>
      <c r="S9" s="135"/>
      <c r="T9" s="136"/>
      <c r="U9" s="136"/>
      <c r="V9" s="136"/>
      <c r="W9" s="136"/>
      <c r="X9" s="136"/>
      <c r="Y9" s="136"/>
      <c r="Z9" s="136"/>
      <c r="AA9" s="136"/>
      <c r="AB9" s="136"/>
      <c r="AC9" s="136"/>
      <c r="AD9" s="136"/>
      <c r="AE9" s="136"/>
      <c r="AF9" s="136"/>
      <c r="AG9" s="136"/>
      <c r="AH9" s="137"/>
      <c r="AI9" s="1"/>
      <c r="AJ9" s="1"/>
      <c r="AK9" s="121"/>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5"/>
      <c r="T10" s="136"/>
      <c r="U10" s="136"/>
      <c r="V10" s="136"/>
      <c r="W10" s="136"/>
      <c r="X10" s="136"/>
      <c r="Y10" s="136"/>
      <c r="Z10" s="136"/>
      <c r="AA10" s="136"/>
      <c r="AB10" s="136"/>
      <c r="AC10" s="136"/>
      <c r="AD10" s="136"/>
      <c r="AE10" s="136"/>
      <c r="AF10" s="136"/>
      <c r="AG10" s="136"/>
      <c r="AH10" s="137"/>
      <c r="AI10" s="1"/>
      <c r="AJ10" s="1"/>
      <c r="AK10" s="121"/>
      <c r="AL10" s="119"/>
      <c r="AM10" s="119"/>
      <c r="AN10" s="119"/>
      <c r="AO10" s="119"/>
      <c r="AP10" s="119"/>
      <c r="AQ10" s="120"/>
    </row>
    <row r="11" spans="1:43" ht="23.1" customHeight="1" x14ac:dyDescent="0.15">
      <c r="A11" s="1"/>
      <c r="B11" s="112" t="s">
        <v>20</v>
      </c>
      <c r="C11" s="113"/>
      <c r="D11" s="113"/>
      <c r="E11" s="113"/>
      <c r="F11" s="159">
        <f>データ!B10</f>
        <v>41640</v>
      </c>
      <c r="G11" s="160"/>
      <c r="H11" s="159">
        <f>データ!C10</f>
        <v>42005</v>
      </c>
      <c r="I11" s="160"/>
      <c r="J11" s="159">
        <f>データ!D10</f>
        <v>42370</v>
      </c>
      <c r="K11" s="160"/>
      <c r="L11" s="159">
        <f>データ!E10</f>
        <v>42736</v>
      </c>
      <c r="M11" s="160"/>
      <c r="N11" s="159">
        <f>データ!F10</f>
        <v>43101</v>
      </c>
      <c r="O11" s="161"/>
      <c r="P11" s="8"/>
      <c r="Q11" s="8"/>
      <c r="R11" s="1"/>
      <c r="S11" s="135"/>
      <c r="T11" s="136"/>
      <c r="U11" s="136"/>
      <c r="V11" s="136"/>
      <c r="W11" s="136"/>
      <c r="X11" s="136"/>
      <c r="Y11" s="136"/>
      <c r="Z11" s="136"/>
      <c r="AA11" s="136"/>
      <c r="AB11" s="136"/>
      <c r="AC11" s="136"/>
      <c r="AD11" s="136"/>
      <c r="AE11" s="136"/>
      <c r="AF11" s="136"/>
      <c r="AG11" s="136"/>
      <c r="AH11" s="137"/>
      <c r="AI11" s="1"/>
      <c r="AJ11" s="1"/>
      <c r="AK11" s="121"/>
      <c r="AL11" s="119"/>
      <c r="AM11" s="119"/>
      <c r="AN11" s="119"/>
      <c r="AO11" s="119"/>
      <c r="AP11" s="119"/>
      <c r="AQ11" s="120"/>
    </row>
    <row r="12" spans="1:43" ht="23.1" customHeight="1" x14ac:dyDescent="0.15">
      <c r="A12" s="1"/>
      <c r="B12" s="125" t="s">
        <v>21</v>
      </c>
      <c r="C12" s="126"/>
      <c r="D12" s="126"/>
      <c r="E12" s="126"/>
      <c r="F12" s="162">
        <f>データ!W6</f>
        <v>476995</v>
      </c>
      <c r="G12" s="163"/>
      <c r="H12" s="162">
        <f>データ!X6</f>
        <v>525942</v>
      </c>
      <c r="I12" s="163"/>
      <c r="J12" s="162">
        <f>データ!Y6</f>
        <v>475047</v>
      </c>
      <c r="K12" s="163"/>
      <c r="L12" s="162">
        <f>データ!Z6</f>
        <v>414460</v>
      </c>
      <c r="M12" s="163"/>
      <c r="N12" s="151">
        <f>データ!AA6</f>
        <v>471645</v>
      </c>
      <c r="O12" s="152"/>
      <c r="P12" s="8"/>
      <c r="Q12" s="8"/>
      <c r="R12" s="1"/>
      <c r="S12" s="135"/>
      <c r="T12" s="136"/>
      <c r="U12" s="136"/>
      <c r="V12" s="136"/>
      <c r="W12" s="136"/>
      <c r="X12" s="136"/>
      <c r="Y12" s="136"/>
      <c r="Z12" s="136"/>
      <c r="AA12" s="136"/>
      <c r="AB12" s="136"/>
      <c r="AC12" s="136"/>
      <c r="AD12" s="136"/>
      <c r="AE12" s="136"/>
      <c r="AF12" s="136"/>
      <c r="AG12" s="136"/>
      <c r="AH12" s="137"/>
      <c r="AI12" s="1"/>
      <c r="AJ12" s="1"/>
      <c r="AK12" s="121"/>
      <c r="AL12" s="119"/>
      <c r="AM12" s="119"/>
      <c r="AN12" s="119"/>
      <c r="AO12" s="119"/>
      <c r="AP12" s="119"/>
      <c r="AQ12" s="120"/>
    </row>
    <row r="13" spans="1:43" ht="23.1" customHeight="1" x14ac:dyDescent="0.15">
      <c r="A13" s="1"/>
      <c r="B13" s="164" t="s">
        <v>22</v>
      </c>
      <c r="C13" s="165"/>
      <c r="D13" s="165"/>
      <c r="E13" s="166"/>
      <c r="F13" s="162" t="str">
        <f>データ!AB6</f>
        <v>-</v>
      </c>
      <c r="G13" s="163"/>
      <c r="H13" s="162" t="str">
        <f>データ!AC6</f>
        <v>-</v>
      </c>
      <c r="I13" s="163"/>
      <c r="J13" s="162" t="str">
        <f>データ!AD6</f>
        <v>-</v>
      </c>
      <c r="K13" s="163"/>
      <c r="L13" s="162" t="str">
        <f>データ!AE6</f>
        <v>-</v>
      </c>
      <c r="M13" s="163"/>
      <c r="N13" s="151" t="str">
        <f>データ!AF6</f>
        <v>-</v>
      </c>
      <c r="O13" s="152"/>
      <c r="P13" s="8"/>
      <c r="Q13" s="8"/>
      <c r="R13" s="1"/>
      <c r="S13" s="135"/>
      <c r="T13" s="136"/>
      <c r="U13" s="136"/>
      <c r="V13" s="136"/>
      <c r="W13" s="136"/>
      <c r="X13" s="136"/>
      <c r="Y13" s="136"/>
      <c r="Z13" s="136"/>
      <c r="AA13" s="136"/>
      <c r="AB13" s="136"/>
      <c r="AC13" s="136"/>
      <c r="AD13" s="136"/>
      <c r="AE13" s="136"/>
      <c r="AF13" s="136"/>
      <c r="AG13" s="136"/>
      <c r="AH13" s="137"/>
      <c r="AI13" s="1"/>
      <c r="AJ13" s="1"/>
      <c r="AK13" s="121"/>
      <c r="AL13" s="119"/>
      <c r="AM13" s="119"/>
      <c r="AN13" s="119"/>
      <c r="AO13" s="119"/>
      <c r="AP13" s="119"/>
      <c r="AQ13" s="120"/>
    </row>
    <row r="14" spans="1:43" ht="23.1" customHeight="1" x14ac:dyDescent="0.15">
      <c r="A14" s="1"/>
      <c r="B14" s="164" t="s">
        <v>23</v>
      </c>
      <c r="C14" s="165"/>
      <c r="D14" s="165"/>
      <c r="E14" s="166"/>
      <c r="F14" s="162" t="str">
        <f>データ!AG6</f>
        <v>-</v>
      </c>
      <c r="G14" s="163"/>
      <c r="H14" s="162" t="str">
        <f>データ!AH6</f>
        <v>-</v>
      </c>
      <c r="I14" s="163"/>
      <c r="J14" s="162" t="str">
        <f>データ!AI6</f>
        <v>-</v>
      </c>
      <c r="K14" s="163"/>
      <c r="L14" s="162" t="str">
        <f>データ!AJ6</f>
        <v>-</v>
      </c>
      <c r="M14" s="163"/>
      <c r="N14" s="151" t="str">
        <f>データ!AK6</f>
        <v>-</v>
      </c>
      <c r="O14" s="152"/>
      <c r="P14" s="8"/>
      <c r="Q14" s="8"/>
      <c r="R14" s="1"/>
      <c r="S14" s="135"/>
      <c r="T14" s="136"/>
      <c r="U14" s="136"/>
      <c r="V14" s="136"/>
      <c r="W14" s="136"/>
      <c r="X14" s="136"/>
      <c r="Y14" s="136"/>
      <c r="Z14" s="136"/>
      <c r="AA14" s="136"/>
      <c r="AB14" s="136"/>
      <c r="AC14" s="136"/>
      <c r="AD14" s="136"/>
      <c r="AE14" s="136"/>
      <c r="AF14" s="136"/>
      <c r="AG14" s="136"/>
      <c r="AH14" s="137"/>
      <c r="AI14" s="1"/>
      <c r="AJ14" s="1"/>
      <c r="AK14" s="121"/>
      <c r="AL14" s="119"/>
      <c r="AM14" s="119"/>
      <c r="AN14" s="119"/>
      <c r="AO14" s="119"/>
      <c r="AP14" s="119"/>
      <c r="AQ14" s="120"/>
    </row>
    <row r="15" spans="1:43" ht="23.1" customHeight="1" x14ac:dyDescent="0.15">
      <c r="A15" s="1"/>
      <c r="B15" s="169" t="s">
        <v>24</v>
      </c>
      <c r="C15" s="170"/>
      <c r="D15" s="170"/>
      <c r="E15" s="171"/>
      <c r="F15" s="172" t="str">
        <f>データ!AL6</f>
        <v>-</v>
      </c>
      <c r="G15" s="172"/>
      <c r="H15" s="172" t="str">
        <f>データ!AM6</f>
        <v>-</v>
      </c>
      <c r="I15" s="172"/>
      <c r="J15" s="172" t="str">
        <f>データ!AN6</f>
        <v>-</v>
      </c>
      <c r="K15" s="172"/>
      <c r="L15" s="172" t="str">
        <f>データ!AO6</f>
        <v>-</v>
      </c>
      <c r="M15" s="172"/>
      <c r="N15" s="173" t="str">
        <f>データ!AP6</f>
        <v>-</v>
      </c>
      <c r="O15" s="174"/>
      <c r="P15" s="8"/>
      <c r="Q15" s="8"/>
      <c r="R15" s="1"/>
      <c r="S15" s="135"/>
      <c r="T15" s="136"/>
      <c r="U15" s="136"/>
      <c r="V15" s="136"/>
      <c r="W15" s="136"/>
      <c r="X15" s="136"/>
      <c r="Y15" s="136"/>
      <c r="Z15" s="136"/>
      <c r="AA15" s="136"/>
      <c r="AB15" s="136"/>
      <c r="AC15" s="136"/>
      <c r="AD15" s="136"/>
      <c r="AE15" s="136"/>
      <c r="AF15" s="136"/>
      <c r="AG15" s="136"/>
      <c r="AH15" s="137"/>
      <c r="AI15" s="1"/>
      <c r="AJ15" s="1"/>
      <c r="AK15" s="121"/>
      <c r="AL15" s="119"/>
      <c r="AM15" s="119"/>
      <c r="AN15" s="119"/>
      <c r="AO15" s="119"/>
      <c r="AP15" s="119"/>
      <c r="AQ15" s="120"/>
    </row>
    <row r="16" spans="1:43" ht="23.1" customHeight="1" thickBot="1" x14ac:dyDescent="0.2">
      <c r="A16" s="1"/>
      <c r="B16" s="175" t="s">
        <v>25</v>
      </c>
      <c r="C16" s="176"/>
      <c r="D16" s="176"/>
      <c r="E16" s="177"/>
      <c r="F16" s="178">
        <f>データ!AQ6</f>
        <v>476995</v>
      </c>
      <c r="G16" s="178"/>
      <c r="H16" s="178">
        <f>データ!AR6</f>
        <v>525942</v>
      </c>
      <c r="I16" s="178"/>
      <c r="J16" s="178">
        <f>データ!AS6</f>
        <v>475047</v>
      </c>
      <c r="K16" s="178"/>
      <c r="L16" s="178">
        <f>データ!AT6</f>
        <v>414460</v>
      </c>
      <c r="M16" s="178"/>
      <c r="N16" s="167">
        <f>データ!AU6</f>
        <v>471645</v>
      </c>
      <c r="O16" s="168"/>
      <c r="P16" s="8"/>
      <c r="Q16" s="8"/>
      <c r="R16" s="1"/>
      <c r="S16" s="135"/>
      <c r="T16" s="136"/>
      <c r="U16" s="136"/>
      <c r="V16" s="136"/>
      <c r="W16" s="136"/>
      <c r="X16" s="136"/>
      <c r="Y16" s="136"/>
      <c r="Z16" s="136"/>
      <c r="AA16" s="136"/>
      <c r="AB16" s="136"/>
      <c r="AC16" s="136"/>
      <c r="AD16" s="136"/>
      <c r="AE16" s="136"/>
      <c r="AF16" s="136"/>
      <c r="AG16" s="136"/>
      <c r="AH16" s="137"/>
      <c r="AI16" s="1"/>
      <c r="AJ16" s="1"/>
      <c r="AK16" s="121"/>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5"/>
      <c r="T17" s="136"/>
      <c r="U17" s="136"/>
      <c r="V17" s="136"/>
      <c r="W17" s="136"/>
      <c r="X17" s="136"/>
      <c r="Y17" s="136"/>
      <c r="Z17" s="136"/>
      <c r="AA17" s="136"/>
      <c r="AB17" s="136"/>
      <c r="AC17" s="136"/>
      <c r="AD17" s="136"/>
      <c r="AE17" s="136"/>
      <c r="AF17" s="136"/>
      <c r="AG17" s="136"/>
      <c r="AH17" s="137"/>
      <c r="AI17" s="1"/>
      <c r="AJ17" s="1"/>
      <c r="AK17" s="121"/>
      <c r="AL17" s="119"/>
      <c r="AM17" s="119"/>
      <c r="AN17" s="119"/>
      <c r="AO17" s="119"/>
      <c r="AP17" s="119"/>
      <c r="AQ17" s="120"/>
    </row>
    <row r="18" spans="1:43" ht="23.1" customHeight="1" x14ac:dyDescent="0.15">
      <c r="A18" s="1"/>
      <c r="B18" s="179"/>
      <c r="C18" s="180"/>
      <c r="D18" s="180"/>
      <c r="E18" s="180"/>
      <c r="F18" s="113" t="s">
        <v>26</v>
      </c>
      <c r="G18" s="113"/>
      <c r="H18" s="113"/>
      <c r="I18" s="113" t="s">
        <v>27</v>
      </c>
      <c r="J18" s="113"/>
      <c r="K18" s="113"/>
      <c r="L18" s="113" t="s">
        <v>25</v>
      </c>
      <c r="M18" s="113"/>
      <c r="N18" s="113"/>
      <c r="O18" s="114"/>
      <c r="P18" s="1"/>
      <c r="Q18" s="1"/>
      <c r="R18" s="1"/>
      <c r="S18" s="135"/>
      <c r="T18" s="136"/>
      <c r="U18" s="136"/>
      <c r="V18" s="136"/>
      <c r="W18" s="136"/>
      <c r="X18" s="136"/>
      <c r="Y18" s="136"/>
      <c r="Z18" s="136"/>
      <c r="AA18" s="136"/>
      <c r="AB18" s="136"/>
      <c r="AC18" s="136"/>
      <c r="AD18" s="136"/>
      <c r="AE18" s="136"/>
      <c r="AF18" s="136"/>
      <c r="AG18" s="136"/>
      <c r="AH18" s="137"/>
      <c r="AI18" s="1"/>
      <c r="AJ18" s="1"/>
      <c r="AK18" s="121"/>
      <c r="AL18" s="119"/>
      <c r="AM18" s="119"/>
      <c r="AN18" s="119"/>
      <c r="AO18" s="119"/>
      <c r="AP18" s="119"/>
      <c r="AQ18" s="120"/>
    </row>
    <row r="19" spans="1:43" ht="23.1" customHeight="1" thickBot="1" x14ac:dyDescent="0.2">
      <c r="A19" s="1"/>
      <c r="B19" s="175" t="s">
        <v>28</v>
      </c>
      <c r="C19" s="176"/>
      <c r="D19" s="176"/>
      <c r="E19" s="177"/>
      <c r="F19" s="181">
        <f>データ!AV6</f>
        <v>3856467</v>
      </c>
      <c r="G19" s="181"/>
      <c r="H19" s="181"/>
      <c r="I19" s="181">
        <f>データ!AW6</f>
        <v>81249</v>
      </c>
      <c r="J19" s="181"/>
      <c r="K19" s="181"/>
      <c r="L19" s="181">
        <f>データ!AX6</f>
        <v>3937716</v>
      </c>
      <c r="M19" s="181"/>
      <c r="N19" s="181"/>
      <c r="O19" s="182"/>
      <c r="P19" s="1"/>
      <c r="Q19" s="1"/>
      <c r="R19" s="1"/>
      <c r="S19" s="138"/>
      <c r="T19" s="139"/>
      <c r="U19" s="139"/>
      <c r="V19" s="139"/>
      <c r="W19" s="139"/>
      <c r="X19" s="139"/>
      <c r="Y19" s="139"/>
      <c r="Z19" s="139"/>
      <c r="AA19" s="139"/>
      <c r="AB19" s="139"/>
      <c r="AC19" s="139"/>
      <c r="AD19" s="139"/>
      <c r="AE19" s="139"/>
      <c r="AF19" s="139"/>
      <c r="AG19" s="139"/>
      <c r="AH19" s="140"/>
      <c r="AI19" s="1"/>
      <c r="AJ19" s="1"/>
      <c r="AK19" s="121"/>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21"/>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21"/>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21"/>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21"/>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21"/>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21"/>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21"/>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21"/>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21"/>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21"/>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21"/>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21"/>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21"/>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21"/>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21"/>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21"/>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21"/>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21"/>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2"/>
      <c r="AL38" s="123"/>
      <c r="AM38" s="123"/>
      <c r="AN38" s="123"/>
      <c r="AO38" s="123"/>
      <c r="AP38" s="123"/>
      <c r="AQ38" s="124"/>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3" t="s">
        <v>31</v>
      </c>
      <c r="AL39" s="184"/>
      <c r="AM39" s="184"/>
      <c r="AN39" s="184"/>
      <c r="AO39" s="184"/>
      <c r="AP39" s="184"/>
      <c r="AQ39" s="185"/>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21" t="s">
        <v>259</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21"/>
      <c r="AL41" s="119"/>
      <c r="AM41" s="119"/>
      <c r="AN41" s="119"/>
      <c r="AO41" s="119"/>
      <c r="AP41" s="119"/>
      <c r="AQ41" s="120"/>
    </row>
    <row r="42" spans="1:43" ht="43.35" customHeight="1" x14ac:dyDescent="0.15">
      <c r="A42" s="1"/>
      <c r="B42" s="186"/>
      <c r="C42" s="187"/>
      <c r="D42" s="187"/>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21"/>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21"/>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21"/>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21"/>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21"/>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21"/>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21"/>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21"/>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21"/>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21"/>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21"/>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21"/>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21"/>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21"/>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21"/>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21"/>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21"/>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21"/>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21"/>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21"/>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21"/>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21"/>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21"/>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21"/>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21"/>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21"/>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21"/>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21"/>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21"/>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21"/>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21"/>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21"/>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21"/>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21"/>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21"/>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21"/>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21"/>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21"/>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21"/>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21"/>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21"/>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21"/>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21"/>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21"/>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21"/>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21"/>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21"/>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21"/>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21"/>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21"/>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21"/>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21"/>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21"/>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21"/>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2"/>
      <c r="AL96" s="123"/>
      <c r="AM96" s="123"/>
      <c r="AN96" s="123"/>
      <c r="AO96" s="123"/>
      <c r="AP96" s="123"/>
      <c r="AQ96" s="124"/>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3" t="s">
        <v>34</v>
      </c>
      <c r="AL97" s="184"/>
      <c r="AM97" s="184"/>
      <c r="AN97" s="184"/>
      <c r="AO97" s="184"/>
      <c r="AP97" s="184"/>
      <c r="AQ97" s="185"/>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8"/>
      <c r="AL98" s="189"/>
      <c r="AM98" s="189"/>
      <c r="AN98" s="189"/>
      <c r="AO98" s="189"/>
      <c r="AP98" s="189"/>
      <c r="AQ98" s="190"/>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1" t="s">
        <v>258</v>
      </c>
      <c r="AL99" s="192"/>
      <c r="AM99" s="192"/>
      <c r="AN99" s="192"/>
      <c r="AO99" s="192"/>
      <c r="AP99" s="192"/>
      <c r="AQ99" s="193"/>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4"/>
      <c r="AL100" s="192"/>
      <c r="AM100" s="192"/>
      <c r="AN100" s="192"/>
      <c r="AO100" s="192"/>
      <c r="AP100" s="192"/>
      <c r="AQ100" s="193"/>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4"/>
      <c r="AL101" s="192"/>
      <c r="AM101" s="192"/>
      <c r="AN101" s="192"/>
      <c r="AO101" s="192"/>
      <c r="AP101" s="192"/>
      <c r="AQ101" s="193"/>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4"/>
      <c r="AL102" s="192"/>
      <c r="AM102" s="192"/>
      <c r="AN102" s="192"/>
      <c r="AO102" s="192"/>
      <c r="AP102" s="192"/>
      <c r="AQ102" s="193"/>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4"/>
      <c r="AL103" s="192"/>
      <c r="AM103" s="192"/>
      <c r="AN103" s="192"/>
      <c r="AO103" s="192"/>
      <c r="AP103" s="192"/>
      <c r="AQ103" s="193"/>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4"/>
      <c r="AL104" s="192"/>
      <c r="AM104" s="192"/>
      <c r="AN104" s="192"/>
      <c r="AO104" s="192"/>
      <c r="AP104" s="192"/>
      <c r="AQ104" s="193"/>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4"/>
      <c r="AL105" s="192"/>
      <c r="AM105" s="192"/>
      <c r="AN105" s="192"/>
      <c r="AO105" s="192"/>
      <c r="AP105" s="192"/>
      <c r="AQ105" s="193"/>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4"/>
      <c r="AL106" s="192"/>
      <c r="AM106" s="192"/>
      <c r="AN106" s="192"/>
      <c r="AO106" s="192"/>
      <c r="AP106" s="192"/>
      <c r="AQ106" s="193"/>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4"/>
      <c r="AL107" s="192"/>
      <c r="AM107" s="192"/>
      <c r="AN107" s="192"/>
      <c r="AO107" s="192"/>
      <c r="AP107" s="192"/>
      <c r="AQ107" s="193"/>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4"/>
      <c r="AL108" s="192"/>
      <c r="AM108" s="192"/>
      <c r="AN108" s="192"/>
      <c r="AO108" s="192"/>
      <c r="AP108" s="192"/>
      <c r="AQ108" s="193"/>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4"/>
      <c r="AL109" s="192"/>
      <c r="AM109" s="192"/>
      <c r="AN109" s="192"/>
      <c r="AO109" s="192"/>
      <c r="AP109" s="192"/>
      <c r="AQ109" s="193"/>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4"/>
      <c r="AL110" s="192"/>
      <c r="AM110" s="192"/>
      <c r="AN110" s="192"/>
      <c r="AO110" s="192"/>
      <c r="AP110" s="192"/>
      <c r="AQ110" s="193"/>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4"/>
      <c r="AL111" s="192"/>
      <c r="AM111" s="192"/>
      <c r="AN111" s="192"/>
      <c r="AO111" s="192"/>
      <c r="AP111" s="192"/>
      <c r="AQ111" s="193"/>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4"/>
      <c r="AL112" s="192"/>
      <c r="AM112" s="192"/>
      <c r="AN112" s="192"/>
      <c r="AO112" s="192"/>
      <c r="AP112" s="192"/>
      <c r="AQ112" s="193"/>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4"/>
      <c r="AL113" s="192"/>
      <c r="AM113" s="192"/>
      <c r="AN113" s="192"/>
      <c r="AO113" s="192"/>
      <c r="AP113" s="192"/>
      <c r="AQ113" s="193"/>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4"/>
      <c r="AL114" s="192"/>
      <c r="AM114" s="192"/>
      <c r="AN114" s="192"/>
      <c r="AO114" s="192"/>
      <c r="AP114" s="192"/>
      <c r="AQ114" s="193"/>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4"/>
      <c r="AL115" s="192"/>
      <c r="AM115" s="192"/>
      <c r="AN115" s="192"/>
      <c r="AO115" s="192"/>
      <c r="AP115" s="192"/>
      <c r="AQ115" s="193"/>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4"/>
      <c r="AL116" s="192"/>
      <c r="AM116" s="192"/>
      <c r="AN116" s="192"/>
      <c r="AO116" s="192"/>
      <c r="AP116" s="192"/>
      <c r="AQ116" s="193"/>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5"/>
      <c r="AL117" s="196"/>
      <c r="AM117" s="196"/>
      <c r="AN117" s="196"/>
      <c r="AO117" s="196"/>
      <c r="AP117" s="196"/>
      <c r="AQ117" s="197"/>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cZDLuPtaAg5NQxeimntsryVpzbyDXag60gIJbmlbDxRyGT7H52Q7YH3mOmNdeUt4/wytt4Das6NTtjIDiSZV8Q==" saltValue="opIeoYbcD8jaoNPTzUAk0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94.5" x14ac:dyDescent="0.15">
      <c r="A6" s="49" t="s">
        <v>115</v>
      </c>
      <c r="B6" s="67" t="str">
        <f>B7</f>
        <v>2018</v>
      </c>
      <c r="C6" s="67" t="str">
        <f t="shared" ref="C6:AX6" si="6">C7</f>
        <v>190004</v>
      </c>
      <c r="D6" s="67" t="str">
        <f t="shared" si="6"/>
        <v>46</v>
      </c>
      <c r="E6" s="67" t="str">
        <f t="shared" si="6"/>
        <v>04</v>
      </c>
      <c r="F6" s="67" t="str">
        <f t="shared" si="6"/>
        <v>0</v>
      </c>
      <c r="G6" s="67" t="str">
        <f t="shared" si="6"/>
        <v>000</v>
      </c>
      <c r="H6" s="67" t="str">
        <f t="shared" si="6"/>
        <v>山梨県</v>
      </c>
      <c r="I6" s="67" t="str">
        <f t="shared" si="6"/>
        <v>法適用</v>
      </c>
      <c r="J6" s="67" t="str">
        <f t="shared" si="6"/>
        <v>電気事業</v>
      </c>
      <c r="K6" s="67" t="str">
        <f t="shared" si="6"/>
        <v>自治体職員</v>
      </c>
      <c r="L6" s="68">
        <f t="shared" si="6"/>
        <v>92</v>
      </c>
      <c r="M6" s="69">
        <f t="shared" si="6"/>
        <v>24</v>
      </c>
      <c r="N6" s="69" t="str">
        <f t="shared" si="6"/>
        <v>-</v>
      </c>
      <c r="O6" s="69" t="str">
        <f t="shared" si="6"/>
        <v>-</v>
      </c>
      <c r="P6" s="69" t="str">
        <f t="shared" si="6"/>
        <v>-</v>
      </c>
      <c r="Q6" s="69" t="str">
        <f t="shared" si="6"/>
        <v>-</v>
      </c>
      <c r="R6" s="70" t="str">
        <f>R7</f>
        <v>令和 6年 3月31日　西山外１７発電所</v>
      </c>
      <c r="S6" s="71" t="str">
        <f t="shared" si="6"/>
        <v>令和12年 3月31日　塩川第二発電所ほか</v>
      </c>
      <c r="T6" s="67" t="str">
        <f t="shared" si="6"/>
        <v>無</v>
      </c>
      <c r="U6" s="71" t="str">
        <f t="shared" si="6"/>
        <v>東京電力エナジーパートナー株式会社、東京電力パワーグリッド株式会社</v>
      </c>
      <c r="V6" s="68" t="str">
        <f t="shared" si="6"/>
        <v>-</v>
      </c>
      <c r="W6" s="69">
        <f>W7</f>
        <v>476995</v>
      </c>
      <c r="X6" s="69">
        <f t="shared" si="6"/>
        <v>525942</v>
      </c>
      <c r="Y6" s="69">
        <f t="shared" si="6"/>
        <v>475047</v>
      </c>
      <c r="Z6" s="69">
        <f t="shared" si="6"/>
        <v>414460</v>
      </c>
      <c r="AA6" s="69">
        <f t="shared" si="6"/>
        <v>471645</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476995</v>
      </c>
      <c r="AR6" s="69">
        <f t="shared" si="6"/>
        <v>525942</v>
      </c>
      <c r="AS6" s="69">
        <f t="shared" si="6"/>
        <v>475047</v>
      </c>
      <c r="AT6" s="69">
        <f t="shared" si="6"/>
        <v>414460</v>
      </c>
      <c r="AU6" s="69">
        <f t="shared" si="6"/>
        <v>471645</v>
      </c>
      <c r="AV6" s="69">
        <f t="shared" si="6"/>
        <v>3856467</v>
      </c>
      <c r="AW6" s="69">
        <f t="shared" si="6"/>
        <v>81249</v>
      </c>
      <c r="AX6" s="69">
        <f t="shared" si="6"/>
        <v>3937716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94.5" x14ac:dyDescent="0.15">
      <c r="A7" s="49"/>
      <c r="B7" s="77" t="s">
        <v>116</v>
      </c>
      <c r="C7" s="77" t="s">
        <v>117</v>
      </c>
      <c r="D7" s="77" t="s">
        <v>118</v>
      </c>
      <c r="E7" s="77" t="s">
        <v>119</v>
      </c>
      <c r="F7" s="77" t="s">
        <v>120</v>
      </c>
      <c r="G7" s="77" t="s">
        <v>121</v>
      </c>
      <c r="H7" s="77" t="s">
        <v>122</v>
      </c>
      <c r="I7" s="77" t="s">
        <v>123</v>
      </c>
      <c r="J7" s="77" t="s">
        <v>124</v>
      </c>
      <c r="K7" s="77" t="s">
        <v>125</v>
      </c>
      <c r="L7" s="78">
        <v>92</v>
      </c>
      <c r="M7" s="79">
        <v>24</v>
      </c>
      <c r="N7" s="79" t="s">
        <v>126</v>
      </c>
      <c r="O7" s="80" t="s">
        <v>126</v>
      </c>
      <c r="P7" s="80" t="s">
        <v>126</v>
      </c>
      <c r="Q7" s="80" t="s">
        <v>126</v>
      </c>
      <c r="R7" s="81" t="s">
        <v>127</v>
      </c>
      <c r="S7" s="81" t="s">
        <v>128</v>
      </c>
      <c r="T7" s="82" t="s">
        <v>129</v>
      </c>
      <c r="U7" s="81" t="s">
        <v>130</v>
      </c>
      <c r="V7" s="78" t="s">
        <v>126</v>
      </c>
      <c r="W7" s="80">
        <v>476995</v>
      </c>
      <c r="X7" s="80">
        <v>525942</v>
      </c>
      <c r="Y7" s="80">
        <v>475047</v>
      </c>
      <c r="Z7" s="80">
        <v>414460</v>
      </c>
      <c r="AA7" s="80">
        <v>471645</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476995</v>
      </c>
      <c r="AR7" s="80">
        <v>525942</v>
      </c>
      <c r="AS7" s="80">
        <v>475047</v>
      </c>
      <c r="AT7" s="80">
        <v>414460</v>
      </c>
      <c r="AU7" s="80">
        <v>471645</v>
      </c>
      <c r="AV7" s="80">
        <v>3856467</v>
      </c>
      <c r="AW7" s="80">
        <v>81249</v>
      </c>
      <c r="AX7" s="80">
        <v>3937716</v>
      </c>
      <c r="AY7" s="83">
        <v>125.8</v>
      </c>
      <c r="AZ7" s="83">
        <v>118.9</v>
      </c>
      <c r="BA7" s="83">
        <v>125.8</v>
      </c>
      <c r="BB7" s="83">
        <v>117.1</v>
      </c>
      <c r="BC7" s="83">
        <v>128.5</v>
      </c>
      <c r="BD7" s="83">
        <v>125.7</v>
      </c>
      <c r="BE7" s="83">
        <v>129.69999999999999</v>
      </c>
      <c r="BF7" s="83">
        <v>135.9</v>
      </c>
      <c r="BG7" s="83">
        <v>130.5</v>
      </c>
      <c r="BH7" s="83">
        <v>129.9</v>
      </c>
      <c r="BI7" s="83">
        <v>100</v>
      </c>
      <c r="BJ7" s="83">
        <v>126.7</v>
      </c>
      <c r="BK7" s="83">
        <v>116.2</v>
      </c>
      <c r="BL7" s="83">
        <v>126.6</v>
      </c>
      <c r="BM7" s="83">
        <v>118.6</v>
      </c>
      <c r="BN7" s="83">
        <v>129.80000000000001</v>
      </c>
      <c r="BO7" s="83">
        <v>124.8</v>
      </c>
      <c r="BP7" s="83">
        <v>130.4</v>
      </c>
      <c r="BQ7" s="83">
        <v>136.30000000000001</v>
      </c>
      <c r="BR7" s="83">
        <v>130.69999999999999</v>
      </c>
      <c r="BS7" s="83">
        <v>128.9</v>
      </c>
      <c r="BT7" s="83">
        <v>100</v>
      </c>
      <c r="BU7" s="83">
        <v>1779.8</v>
      </c>
      <c r="BV7" s="83">
        <v>1356.8</v>
      </c>
      <c r="BW7" s="83">
        <v>1048.7</v>
      </c>
      <c r="BX7" s="83">
        <v>1283.5</v>
      </c>
      <c r="BY7" s="83">
        <v>1046.8</v>
      </c>
      <c r="BZ7" s="83">
        <v>638.79999999999995</v>
      </c>
      <c r="CA7" s="83">
        <v>716.7</v>
      </c>
      <c r="CB7" s="83">
        <v>688</v>
      </c>
      <c r="CC7" s="83">
        <v>707.7</v>
      </c>
      <c r="CD7" s="83">
        <v>749.1</v>
      </c>
      <c r="CE7" s="83">
        <v>100</v>
      </c>
      <c r="CF7" s="83">
        <v>5922.1</v>
      </c>
      <c r="CG7" s="83">
        <v>6140.9</v>
      </c>
      <c r="CH7" s="83">
        <v>6256.3</v>
      </c>
      <c r="CI7" s="83">
        <v>9091.2999999999993</v>
      </c>
      <c r="CJ7" s="83">
        <v>7783.1</v>
      </c>
      <c r="CK7" s="83">
        <v>7493.6</v>
      </c>
      <c r="CL7" s="83">
        <v>8014.2</v>
      </c>
      <c r="CM7" s="83">
        <v>8260</v>
      </c>
      <c r="CN7" s="83">
        <v>8600.1</v>
      </c>
      <c r="CO7" s="83">
        <v>9078.5</v>
      </c>
      <c r="CP7" s="80">
        <v>1482757</v>
      </c>
      <c r="CQ7" s="80">
        <v>1450770</v>
      </c>
      <c r="CR7" s="80">
        <v>1608886</v>
      </c>
      <c r="CS7" s="80">
        <v>1429918</v>
      </c>
      <c r="CT7" s="80">
        <v>1814556</v>
      </c>
      <c r="CU7" s="80">
        <v>1146099</v>
      </c>
      <c r="CV7" s="80">
        <v>1494682</v>
      </c>
      <c r="CW7" s="80">
        <v>1543942</v>
      </c>
      <c r="CX7" s="80">
        <v>1467681</v>
      </c>
      <c r="CY7" s="80">
        <v>1533303</v>
      </c>
      <c r="CZ7" s="80">
        <v>121413</v>
      </c>
      <c r="DA7" s="83">
        <v>45.1</v>
      </c>
      <c r="DB7" s="83">
        <v>49.5</v>
      </c>
      <c r="DC7" s="83">
        <v>44.8</v>
      </c>
      <c r="DD7" s="83">
        <v>39.1</v>
      </c>
      <c r="DE7" s="83">
        <v>44.3</v>
      </c>
      <c r="DF7" s="83">
        <v>38.4</v>
      </c>
      <c r="DG7" s="83">
        <v>37.700000000000003</v>
      </c>
      <c r="DH7" s="83">
        <v>36.200000000000003</v>
      </c>
      <c r="DI7" s="83">
        <v>36.5</v>
      </c>
      <c r="DJ7" s="83">
        <v>35.299999999999997</v>
      </c>
      <c r="DK7" s="83">
        <v>16.7</v>
      </c>
      <c r="DL7" s="83">
        <v>28</v>
      </c>
      <c r="DM7" s="83">
        <v>21</v>
      </c>
      <c r="DN7" s="83">
        <v>29.8</v>
      </c>
      <c r="DO7" s="83">
        <v>26</v>
      </c>
      <c r="DP7" s="83">
        <v>21.1</v>
      </c>
      <c r="DQ7" s="83">
        <v>20</v>
      </c>
      <c r="DR7" s="83">
        <v>18.2</v>
      </c>
      <c r="DS7" s="83">
        <v>20.9</v>
      </c>
      <c r="DT7" s="83">
        <v>21.1</v>
      </c>
      <c r="DU7" s="83">
        <v>36</v>
      </c>
      <c r="DV7" s="83">
        <v>29.6</v>
      </c>
      <c r="DW7" s="83">
        <v>24.9</v>
      </c>
      <c r="DX7" s="83">
        <v>17.399999999999999</v>
      </c>
      <c r="DY7" s="83">
        <v>13.3</v>
      </c>
      <c r="DZ7" s="83">
        <v>128.80000000000001</v>
      </c>
      <c r="EA7" s="83">
        <v>109.9</v>
      </c>
      <c r="EB7" s="83">
        <v>103.6</v>
      </c>
      <c r="EC7" s="83">
        <v>95.7</v>
      </c>
      <c r="ED7" s="83">
        <v>88.5</v>
      </c>
      <c r="EE7" s="83">
        <v>67.3</v>
      </c>
      <c r="EF7" s="83">
        <v>65.8</v>
      </c>
      <c r="EG7" s="83">
        <v>66.8</v>
      </c>
      <c r="EH7" s="83">
        <v>66.099999999999994</v>
      </c>
      <c r="EI7" s="83">
        <v>66.3</v>
      </c>
      <c r="EJ7" s="83">
        <v>59.8</v>
      </c>
      <c r="EK7" s="83">
        <v>59.6</v>
      </c>
      <c r="EL7" s="83">
        <v>60.3</v>
      </c>
      <c r="EM7" s="83">
        <v>60.2</v>
      </c>
      <c r="EN7" s="83">
        <v>61.2</v>
      </c>
      <c r="EO7" s="83">
        <v>2.6</v>
      </c>
      <c r="EP7" s="83">
        <v>2.4</v>
      </c>
      <c r="EQ7" s="83">
        <v>2</v>
      </c>
      <c r="ER7" s="83">
        <v>2.1</v>
      </c>
      <c r="ES7" s="83">
        <v>2.1</v>
      </c>
      <c r="ET7" s="83">
        <v>16.2</v>
      </c>
      <c r="EU7" s="83">
        <v>18.7</v>
      </c>
      <c r="EV7" s="83">
        <v>20.5</v>
      </c>
      <c r="EW7" s="83">
        <v>21.4</v>
      </c>
      <c r="EX7" s="83">
        <v>22.6</v>
      </c>
      <c r="EY7" s="80">
        <v>121413</v>
      </c>
      <c r="EZ7" s="83">
        <v>45.1</v>
      </c>
      <c r="FA7" s="83">
        <v>49.5</v>
      </c>
      <c r="FB7" s="83">
        <v>44.8</v>
      </c>
      <c r="FC7" s="83">
        <v>39.1</v>
      </c>
      <c r="FD7" s="83">
        <v>44.3</v>
      </c>
      <c r="FE7" s="83">
        <v>39.5</v>
      </c>
      <c r="FF7" s="83">
        <v>39.1</v>
      </c>
      <c r="FG7" s="83">
        <v>37.299999999999997</v>
      </c>
      <c r="FH7" s="83">
        <v>38</v>
      </c>
      <c r="FI7" s="83">
        <v>36.5</v>
      </c>
      <c r="FJ7" s="83">
        <v>16.7</v>
      </c>
      <c r="FK7" s="83">
        <v>28</v>
      </c>
      <c r="FL7" s="83">
        <v>21</v>
      </c>
      <c r="FM7" s="83">
        <v>29.8</v>
      </c>
      <c r="FN7" s="83">
        <v>26</v>
      </c>
      <c r="FO7" s="83">
        <v>22</v>
      </c>
      <c r="FP7" s="83">
        <v>21.4</v>
      </c>
      <c r="FQ7" s="83">
        <v>19.3</v>
      </c>
      <c r="FR7" s="83">
        <v>20.6</v>
      </c>
      <c r="FS7" s="83">
        <v>21.6</v>
      </c>
      <c r="FT7" s="83">
        <v>36</v>
      </c>
      <c r="FU7" s="83">
        <v>29.6</v>
      </c>
      <c r="FV7" s="83">
        <v>24.9</v>
      </c>
      <c r="FW7" s="83">
        <v>17.399999999999999</v>
      </c>
      <c r="FX7" s="83">
        <v>13.3</v>
      </c>
      <c r="FY7" s="83">
        <v>105.7</v>
      </c>
      <c r="FZ7" s="83">
        <v>89.4</v>
      </c>
      <c r="GA7" s="83">
        <v>83.3</v>
      </c>
      <c r="GB7" s="83">
        <v>73.2</v>
      </c>
      <c r="GC7" s="83">
        <v>71.400000000000006</v>
      </c>
      <c r="GD7" s="83">
        <v>67.3</v>
      </c>
      <c r="GE7" s="83">
        <v>65.8</v>
      </c>
      <c r="GF7" s="83">
        <v>66.8</v>
      </c>
      <c r="GG7" s="83">
        <v>66.099999999999994</v>
      </c>
      <c r="GH7" s="83">
        <v>66.3</v>
      </c>
      <c r="GI7" s="83">
        <v>61.3</v>
      </c>
      <c r="GJ7" s="83">
        <v>61.7</v>
      </c>
      <c r="GK7" s="83">
        <v>62.1</v>
      </c>
      <c r="GL7" s="83">
        <v>62.6</v>
      </c>
      <c r="GM7" s="83">
        <v>63.4</v>
      </c>
      <c r="GN7" s="83">
        <v>2.6</v>
      </c>
      <c r="GO7" s="83">
        <v>2.4</v>
      </c>
      <c r="GP7" s="83">
        <v>2</v>
      </c>
      <c r="GQ7" s="83">
        <v>2.1</v>
      </c>
      <c r="GR7" s="83">
        <v>2.1</v>
      </c>
      <c r="GS7" s="83">
        <v>11.9</v>
      </c>
      <c r="GT7" s="83">
        <v>13.3</v>
      </c>
      <c r="GU7" s="83">
        <v>14.4</v>
      </c>
      <c r="GV7" s="83">
        <v>15.3</v>
      </c>
      <c r="GW7" s="83">
        <v>16.100000000000001</v>
      </c>
      <c r="GX7" s="80" t="s">
        <v>126</v>
      </c>
      <c r="GY7" s="83" t="s">
        <v>126</v>
      </c>
      <c r="GZ7" s="83" t="s">
        <v>126</v>
      </c>
      <c r="HA7" s="83" t="s">
        <v>126</v>
      </c>
      <c r="HB7" s="83" t="s">
        <v>126</v>
      </c>
      <c r="HC7" s="83" t="s">
        <v>126</v>
      </c>
      <c r="HD7" s="83">
        <v>31.4</v>
      </c>
      <c r="HE7" s="83">
        <v>31.3</v>
      </c>
      <c r="HF7" s="83">
        <v>30.4</v>
      </c>
      <c r="HG7" s="83">
        <v>31.1</v>
      </c>
      <c r="HH7" s="83">
        <v>31.5</v>
      </c>
      <c r="HI7" s="83" t="s">
        <v>126</v>
      </c>
      <c r="HJ7" s="83" t="s">
        <v>126</v>
      </c>
      <c r="HK7" s="83" t="s">
        <v>126</v>
      </c>
      <c r="HL7" s="83" t="s">
        <v>126</v>
      </c>
      <c r="HM7" s="83" t="s">
        <v>126</v>
      </c>
      <c r="HN7" s="83">
        <v>4</v>
      </c>
      <c r="HO7" s="83">
        <v>8.4</v>
      </c>
      <c r="HP7" s="83">
        <v>7.2</v>
      </c>
      <c r="HQ7" s="83">
        <v>45.8</v>
      </c>
      <c r="HR7" s="83">
        <v>43.9</v>
      </c>
      <c r="HS7" s="83" t="s">
        <v>126</v>
      </c>
      <c r="HT7" s="83" t="s">
        <v>126</v>
      </c>
      <c r="HU7" s="83" t="s">
        <v>126</v>
      </c>
      <c r="HV7" s="83" t="s">
        <v>126</v>
      </c>
      <c r="HW7" s="83" t="s">
        <v>126</v>
      </c>
      <c r="HX7" s="83">
        <v>0.8</v>
      </c>
      <c r="HY7" s="83">
        <v>0</v>
      </c>
      <c r="HZ7" s="83">
        <v>0</v>
      </c>
      <c r="IA7" s="83">
        <v>0</v>
      </c>
      <c r="IB7" s="83">
        <v>0</v>
      </c>
      <c r="IC7" s="83" t="s">
        <v>126</v>
      </c>
      <c r="ID7" s="83" t="s">
        <v>126</v>
      </c>
      <c r="IE7" s="83" t="s">
        <v>126</v>
      </c>
      <c r="IF7" s="83" t="s">
        <v>126</v>
      </c>
      <c r="IG7" s="83" t="s">
        <v>126</v>
      </c>
      <c r="IH7" s="83">
        <v>70.8</v>
      </c>
      <c r="II7" s="83">
        <v>73</v>
      </c>
      <c r="IJ7" s="83">
        <v>76.599999999999994</v>
      </c>
      <c r="IK7" s="83">
        <v>80.400000000000006</v>
      </c>
      <c r="IL7" s="83">
        <v>84.9</v>
      </c>
      <c r="IM7" s="83" t="s">
        <v>126</v>
      </c>
      <c r="IN7" s="83" t="s">
        <v>126</v>
      </c>
      <c r="IO7" s="83" t="s">
        <v>126</v>
      </c>
      <c r="IP7" s="83" t="s">
        <v>126</v>
      </c>
      <c r="IQ7" s="83" t="s">
        <v>126</v>
      </c>
      <c r="IR7" s="83">
        <v>85.4</v>
      </c>
      <c r="IS7" s="83">
        <v>82.1</v>
      </c>
      <c r="IT7" s="83">
        <v>81.3</v>
      </c>
      <c r="IU7" s="83">
        <v>47.5</v>
      </c>
      <c r="IV7" s="83">
        <v>40.4</v>
      </c>
      <c r="IW7" s="80" t="s">
        <v>126</v>
      </c>
      <c r="IX7" s="83" t="s">
        <v>126</v>
      </c>
      <c r="IY7" s="83" t="s">
        <v>126</v>
      </c>
      <c r="IZ7" s="83" t="s">
        <v>126</v>
      </c>
      <c r="JA7" s="83" t="s">
        <v>126</v>
      </c>
      <c r="JB7" s="83" t="s">
        <v>126</v>
      </c>
      <c r="JC7" s="83">
        <v>15.1</v>
      </c>
      <c r="JD7" s="83">
        <v>14</v>
      </c>
      <c r="JE7" s="83">
        <v>15.5</v>
      </c>
      <c r="JF7" s="83">
        <v>13.1</v>
      </c>
      <c r="JG7" s="83">
        <v>19.899999999999999</v>
      </c>
      <c r="JH7" s="83" t="s">
        <v>126</v>
      </c>
      <c r="JI7" s="83" t="s">
        <v>126</v>
      </c>
      <c r="JJ7" s="83" t="s">
        <v>126</v>
      </c>
      <c r="JK7" s="83" t="s">
        <v>126</v>
      </c>
      <c r="JL7" s="83" t="s">
        <v>126</v>
      </c>
      <c r="JM7" s="83">
        <v>25.4</v>
      </c>
      <c r="JN7" s="83">
        <v>20.100000000000001</v>
      </c>
      <c r="JO7" s="83">
        <v>28.4</v>
      </c>
      <c r="JP7" s="83">
        <v>25</v>
      </c>
      <c r="JQ7" s="83">
        <v>12.9</v>
      </c>
      <c r="JR7" s="83" t="s">
        <v>126</v>
      </c>
      <c r="JS7" s="83" t="s">
        <v>126</v>
      </c>
      <c r="JT7" s="83" t="s">
        <v>126</v>
      </c>
      <c r="JU7" s="83" t="s">
        <v>126</v>
      </c>
      <c r="JV7" s="83" t="s">
        <v>126</v>
      </c>
      <c r="JW7" s="83">
        <v>226.2</v>
      </c>
      <c r="JX7" s="83">
        <v>224.7</v>
      </c>
      <c r="JY7" s="83">
        <v>167.2</v>
      </c>
      <c r="JZ7" s="83">
        <v>267.7</v>
      </c>
      <c r="KA7" s="83">
        <v>155.5</v>
      </c>
      <c r="KB7" s="83" t="s">
        <v>126</v>
      </c>
      <c r="KC7" s="83" t="s">
        <v>126</v>
      </c>
      <c r="KD7" s="83" t="s">
        <v>126</v>
      </c>
      <c r="KE7" s="83" t="s">
        <v>126</v>
      </c>
      <c r="KF7" s="83" t="s">
        <v>126</v>
      </c>
      <c r="KG7" s="83">
        <v>45.2</v>
      </c>
      <c r="KH7" s="83">
        <v>48.7</v>
      </c>
      <c r="KI7" s="83">
        <v>53.3</v>
      </c>
      <c r="KJ7" s="83">
        <v>29</v>
      </c>
      <c r="KK7" s="83">
        <v>32.4</v>
      </c>
      <c r="KL7" s="83" t="s">
        <v>126</v>
      </c>
      <c r="KM7" s="83" t="s">
        <v>126</v>
      </c>
      <c r="KN7" s="83" t="s">
        <v>126</v>
      </c>
      <c r="KO7" s="83" t="s">
        <v>126</v>
      </c>
      <c r="KP7" s="83" t="s">
        <v>126</v>
      </c>
      <c r="KQ7" s="83">
        <v>100</v>
      </c>
      <c r="KR7" s="83">
        <v>100</v>
      </c>
      <c r="KS7" s="83">
        <v>100</v>
      </c>
      <c r="KT7" s="83">
        <v>100</v>
      </c>
      <c r="KU7" s="83">
        <v>100</v>
      </c>
      <c r="KV7" s="80" t="s">
        <v>126</v>
      </c>
      <c r="KW7" s="83" t="s">
        <v>126</v>
      </c>
      <c r="KX7" s="83" t="s">
        <v>126</v>
      </c>
      <c r="KY7" s="83" t="s">
        <v>126</v>
      </c>
      <c r="KZ7" s="83" t="s">
        <v>126</v>
      </c>
      <c r="LA7" s="83" t="s">
        <v>126</v>
      </c>
      <c r="LB7" s="83">
        <v>8.9</v>
      </c>
      <c r="LC7" s="83">
        <v>11.8</v>
      </c>
      <c r="LD7" s="83">
        <v>15.3</v>
      </c>
      <c r="LE7" s="83">
        <v>15.4</v>
      </c>
      <c r="LF7" s="83">
        <v>15.1</v>
      </c>
      <c r="LG7" s="83" t="s">
        <v>126</v>
      </c>
      <c r="LH7" s="83" t="s">
        <v>126</v>
      </c>
      <c r="LI7" s="83" t="s">
        <v>126</v>
      </c>
      <c r="LJ7" s="83" t="s">
        <v>126</v>
      </c>
      <c r="LK7" s="83" t="s">
        <v>126</v>
      </c>
      <c r="LL7" s="83">
        <v>2</v>
      </c>
      <c r="LM7" s="83">
        <v>1.4</v>
      </c>
      <c r="LN7" s="83">
        <v>2.4</v>
      </c>
      <c r="LO7" s="83">
        <v>4.0999999999999996</v>
      </c>
      <c r="LP7" s="83">
        <v>2.2000000000000002</v>
      </c>
      <c r="LQ7" s="83" t="s">
        <v>126</v>
      </c>
      <c r="LR7" s="83" t="s">
        <v>126</v>
      </c>
      <c r="LS7" s="83" t="s">
        <v>126</v>
      </c>
      <c r="LT7" s="83" t="s">
        <v>126</v>
      </c>
      <c r="LU7" s="83" t="s">
        <v>126</v>
      </c>
      <c r="LV7" s="83">
        <v>1128.5999999999999</v>
      </c>
      <c r="LW7" s="83">
        <v>596.79999999999995</v>
      </c>
      <c r="LX7" s="83">
        <v>494.6</v>
      </c>
      <c r="LY7" s="83">
        <v>469.5</v>
      </c>
      <c r="LZ7" s="83">
        <v>391.3</v>
      </c>
      <c r="MA7" s="83" t="s">
        <v>126</v>
      </c>
      <c r="MB7" s="83" t="s">
        <v>126</v>
      </c>
      <c r="MC7" s="83" t="s">
        <v>126</v>
      </c>
      <c r="MD7" s="83" t="s">
        <v>126</v>
      </c>
      <c r="ME7" s="83" t="s">
        <v>126</v>
      </c>
      <c r="MF7" s="83">
        <v>3.4</v>
      </c>
      <c r="MG7" s="83">
        <v>5.6</v>
      </c>
      <c r="MH7" s="83">
        <v>11.5</v>
      </c>
      <c r="MI7" s="83">
        <v>16.100000000000001</v>
      </c>
      <c r="MJ7" s="83">
        <v>22.3</v>
      </c>
      <c r="MK7" s="83" t="s">
        <v>126</v>
      </c>
      <c r="ML7" s="83" t="s">
        <v>126</v>
      </c>
      <c r="MM7" s="83" t="s">
        <v>126</v>
      </c>
      <c r="MN7" s="83" t="s">
        <v>126</v>
      </c>
      <c r="MO7" s="83" t="s">
        <v>126</v>
      </c>
      <c r="MP7" s="83">
        <v>100</v>
      </c>
      <c r="MQ7" s="83">
        <v>100</v>
      </c>
      <c r="MR7" s="83">
        <v>100</v>
      </c>
      <c r="MS7" s="83">
        <v>100</v>
      </c>
      <c r="MT7" s="83">
        <v>100</v>
      </c>
      <c r="MU7" s="83">
        <v>22</v>
      </c>
      <c r="MV7" s="83">
        <v>23</v>
      </c>
      <c r="MW7" s="83">
        <v>23</v>
      </c>
      <c r="MX7" s="83">
        <v>24</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f>IF(SUM($O$7,$NC$7:$NF$7)=0,FALSE,TRUE)</f>
        <v>0</v>
      </c>
      <c r="KC8" s="87" t="s">
        <v>131</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f>IF(SUM($P$7,$NG$7:$NJ$7)=0,FALSE,TRUE)</f>
        <v>0</v>
      </c>
      <c r="MB8" s="87" t="s">
        <v>131</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（最大出力合計121,413kW）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（最大出力合計121,413kW）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125.8</v>
      </c>
      <c r="AZ11" s="95">
        <f>AZ7</f>
        <v>118.9</v>
      </c>
      <c r="BA11" s="95">
        <f>BA7</f>
        <v>125.8</v>
      </c>
      <c r="BB11" s="95">
        <f>BB7</f>
        <v>117.1</v>
      </c>
      <c r="BC11" s="95">
        <f>BC7</f>
        <v>128.5</v>
      </c>
      <c r="BD11" s="84"/>
      <c r="BE11" s="84"/>
      <c r="BF11" s="84"/>
      <c r="BG11" s="84"/>
      <c r="BH11" s="84"/>
      <c r="BI11" s="94" t="s">
        <v>139</v>
      </c>
      <c r="BJ11" s="95">
        <f>BJ7</f>
        <v>126.7</v>
      </c>
      <c r="BK11" s="95">
        <f>BK7</f>
        <v>116.2</v>
      </c>
      <c r="BL11" s="95">
        <f>BL7</f>
        <v>126.6</v>
      </c>
      <c r="BM11" s="95">
        <f>BM7</f>
        <v>118.6</v>
      </c>
      <c r="BN11" s="95">
        <f>BN7</f>
        <v>129.80000000000001</v>
      </c>
      <c r="BO11" s="84"/>
      <c r="BP11" s="84"/>
      <c r="BQ11" s="84"/>
      <c r="BR11" s="84"/>
      <c r="BS11" s="84"/>
      <c r="BT11" s="94" t="s">
        <v>139</v>
      </c>
      <c r="BU11" s="95">
        <f>BU7</f>
        <v>1779.8</v>
      </c>
      <c r="BV11" s="95">
        <f>BV7</f>
        <v>1356.8</v>
      </c>
      <c r="BW11" s="95">
        <f>BW7</f>
        <v>1048.7</v>
      </c>
      <c r="BX11" s="95">
        <f>BX7</f>
        <v>1283.5</v>
      </c>
      <c r="BY11" s="95">
        <f>BY7</f>
        <v>1046.8</v>
      </c>
      <c r="BZ11" s="84"/>
      <c r="CA11" s="84"/>
      <c r="CB11" s="84"/>
      <c r="CC11" s="84"/>
      <c r="CD11" s="84"/>
      <c r="CE11" s="94" t="s">
        <v>139</v>
      </c>
      <c r="CF11" s="95">
        <f>CF7</f>
        <v>5922.1</v>
      </c>
      <c r="CG11" s="95">
        <f>CG7</f>
        <v>6140.9</v>
      </c>
      <c r="CH11" s="95">
        <f>CH7</f>
        <v>6256.3</v>
      </c>
      <c r="CI11" s="95">
        <f>CI7</f>
        <v>9091.2999999999993</v>
      </c>
      <c r="CJ11" s="95">
        <f>CJ7</f>
        <v>7783.1</v>
      </c>
      <c r="CK11" s="84"/>
      <c r="CL11" s="84"/>
      <c r="CM11" s="84"/>
      <c r="CN11" s="84"/>
      <c r="CO11" s="94" t="s">
        <v>139</v>
      </c>
      <c r="CP11" s="96">
        <f>CP7</f>
        <v>1482757</v>
      </c>
      <c r="CQ11" s="96">
        <f>CQ7</f>
        <v>1450770</v>
      </c>
      <c r="CR11" s="96">
        <f>CR7</f>
        <v>1608886</v>
      </c>
      <c r="CS11" s="96">
        <f>CS7</f>
        <v>1429918</v>
      </c>
      <c r="CT11" s="96">
        <f>CT7</f>
        <v>1814556</v>
      </c>
      <c r="CU11" s="84"/>
      <c r="CV11" s="84"/>
      <c r="CW11" s="84"/>
      <c r="CX11" s="84"/>
      <c r="CY11" s="84"/>
      <c r="CZ11" s="94" t="s">
        <v>139</v>
      </c>
      <c r="DA11" s="95">
        <f>DA7</f>
        <v>45.1</v>
      </c>
      <c r="DB11" s="95">
        <f>DB7</f>
        <v>49.5</v>
      </c>
      <c r="DC11" s="95">
        <f>DC7</f>
        <v>44.8</v>
      </c>
      <c r="DD11" s="95">
        <f>DD7</f>
        <v>39.1</v>
      </c>
      <c r="DE11" s="95">
        <f>DE7</f>
        <v>44.3</v>
      </c>
      <c r="DF11" s="84"/>
      <c r="DG11" s="84"/>
      <c r="DH11" s="84"/>
      <c r="DI11" s="84"/>
      <c r="DJ11" s="94" t="s">
        <v>139</v>
      </c>
      <c r="DK11" s="95">
        <f>DK7</f>
        <v>16.7</v>
      </c>
      <c r="DL11" s="95">
        <f>DL7</f>
        <v>28</v>
      </c>
      <c r="DM11" s="95">
        <f>DM7</f>
        <v>21</v>
      </c>
      <c r="DN11" s="95">
        <f>DN7</f>
        <v>29.8</v>
      </c>
      <c r="DO11" s="95">
        <f>DO7</f>
        <v>26</v>
      </c>
      <c r="DP11" s="84"/>
      <c r="DQ11" s="84"/>
      <c r="DR11" s="84"/>
      <c r="DS11" s="84"/>
      <c r="DT11" s="94" t="s">
        <v>139</v>
      </c>
      <c r="DU11" s="95">
        <f>DU7</f>
        <v>36</v>
      </c>
      <c r="DV11" s="95">
        <f>DV7</f>
        <v>29.6</v>
      </c>
      <c r="DW11" s="95">
        <f>DW7</f>
        <v>24.9</v>
      </c>
      <c r="DX11" s="95">
        <f>DX7</f>
        <v>17.399999999999999</v>
      </c>
      <c r="DY11" s="95">
        <f>DY7</f>
        <v>13.3</v>
      </c>
      <c r="DZ11" s="84"/>
      <c r="EA11" s="84"/>
      <c r="EB11" s="84"/>
      <c r="EC11" s="84"/>
      <c r="ED11" s="94" t="s">
        <v>139</v>
      </c>
      <c r="EE11" s="95">
        <f>EE7</f>
        <v>67.3</v>
      </c>
      <c r="EF11" s="95">
        <f>EF7</f>
        <v>65.8</v>
      </c>
      <c r="EG11" s="95">
        <f>EG7</f>
        <v>66.8</v>
      </c>
      <c r="EH11" s="95">
        <f>EH7</f>
        <v>66.099999999999994</v>
      </c>
      <c r="EI11" s="95">
        <f>EI7</f>
        <v>66.3</v>
      </c>
      <c r="EJ11" s="84"/>
      <c r="EK11" s="84"/>
      <c r="EL11" s="84"/>
      <c r="EM11" s="84"/>
      <c r="EN11" s="94" t="s">
        <v>139</v>
      </c>
      <c r="EO11" s="95">
        <f>EO7</f>
        <v>2.6</v>
      </c>
      <c r="EP11" s="95">
        <f>EP7</f>
        <v>2.4</v>
      </c>
      <c r="EQ11" s="95">
        <f>EQ7</f>
        <v>2</v>
      </c>
      <c r="ER11" s="95">
        <f>ER7</f>
        <v>2.1</v>
      </c>
      <c r="ES11" s="95">
        <f>ES7</f>
        <v>2.1</v>
      </c>
      <c r="ET11" s="84"/>
      <c r="EU11" s="84"/>
      <c r="EV11" s="84"/>
      <c r="EW11" s="84"/>
      <c r="EX11" s="84"/>
      <c r="EY11" s="94" t="s">
        <v>139</v>
      </c>
      <c r="EZ11" s="95">
        <f>EZ7</f>
        <v>45.1</v>
      </c>
      <c r="FA11" s="95">
        <f>FA7</f>
        <v>49.5</v>
      </c>
      <c r="FB11" s="95">
        <f>FB7</f>
        <v>44.8</v>
      </c>
      <c r="FC11" s="95">
        <f>FC7</f>
        <v>39.1</v>
      </c>
      <c r="FD11" s="95">
        <f>FD7</f>
        <v>44.3</v>
      </c>
      <c r="FE11" s="84"/>
      <c r="FF11" s="84"/>
      <c r="FG11" s="84"/>
      <c r="FH11" s="84"/>
      <c r="FI11" s="94" t="s">
        <v>139</v>
      </c>
      <c r="FJ11" s="95">
        <f>FJ7</f>
        <v>16.7</v>
      </c>
      <c r="FK11" s="95">
        <f>FK7</f>
        <v>28</v>
      </c>
      <c r="FL11" s="95">
        <f>FL7</f>
        <v>21</v>
      </c>
      <c r="FM11" s="95">
        <f>FM7</f>
        <v>29.8</v>
      </c>
      <c r="FN11" s="95">
        <f>FN7</f>
        <v>26</v>
      </c>
      <c r="FO11" s="84"/>
      <c r="FP11" s="84"/>
      <c r="FQ11" s="84"/>
      <c r="FR11" s="84"/>
      <c r="FS11" s="94" t="s">
        <v>139</v>
      </c>
      <c r="FT11" s="95">
        <f>FT7</f>
        <v>36</v>
      </c>
      <c r="FU11" s="95">
        <f>FU7</f>
        <v>29.6</v>
      </c>
      <c r="FV11" s="95">
        <f>FV7</f>
        <v>24.9</v>
      </c>
      <c r="FW11" s="95">
        <f>FW7</f>
        <v>17.399999999999999</v>
      </c>
      <c r="FX11" s="95">
        <f>FX7</f>
        <v>13.3</v>
      </c>
      <c r="FY11" s="84"/>
      <c r="FZ11" s="84"/>
      <c r="GA11" s="84"/>
      <c r="GB11" s="84"/>
      <c r="GC11" s="94" t="s">
        <v>139</v>
      </c>
      <c r="GD11" s="95">
        <f>GD7</f>
        <v>67.3</v>
      </c>
      <c r="GE11" s="95">
        <f>GE7</f>
        <v>65.8</v>
      </c>
      <c r="GF11" s="95">
        <f>GF7</f>
        <v>66.8</v>
      </c>
      <c r="GG11" s="95">
        <f>GG7</f>
        <v>66.099999999999994</v>
      </c>
      <c r="GH11" s="95">
        <f>GH7</f>
        <v>66.3</v>
      </c>
      <c r="GI11" s="84"/>
      <c r="GJ11" s="84"/>
      <c r="GK11" s="84"/>
      <c r="GL11" s="84"/>
      <c r="GM11" s="94" t="s">
        <v>139</v>
      </c>
      <c r="GN11" s="95">
        <f>GN7</f>
        <v>2.6</v>
      </c>
      <c r="GO11" s="95">
        <f>GO7</f>
        <v>2.4</v>
      </c>
      <c r="GP11" s="95">
        <f>GP7</f>
        <v>2</v>
      </c>
      <c r="GQ11" s="95">
        <f>GQ7</f>
        <v>2.1</v>
      </c>
      <c r="GR11" s="95">
        <f>GR7</f>
        <v>2.1</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139</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f>BD7</f>
        <v>125.7</v>
      </c>
      <c r="AZ12" s="95">
        <f>BE7</f>
        <v>129.69999999999999</v>
      </c>
      <c r="BA12" s="95">
        <f>BF7</f>
        <v>135.9</v>
      </c>
      <c r="BB12" s="95">
        <f>BG7</f>
        <v>130.5</v>
      </c>
      <c r="BC12" s="95">
        <f>BH7</f>
        <v>129.9</v>
      </c>
      <c r="BD12" s="84"/>
      <c r="BE12" s="84"/>
      <c r="BF12" s="84"/>
      <c r="BG12" s="84"/>
      <c r="BH12" s="84"/>
      <c r="BI12" s="94" t="s">
        <v>140</v>
      </c>
      <c r="BJ12" s="95">
        <f>BO7</f>
        <v>124.8</v>
      </c>
      <c r="BK12" s="95">
        <f>BP7</f>
        <v>130.4</v>
      </c>
      <c r="BL12" s="95">
        <f>BQ7</f>
        <v>136.30000000000001</v>
      </c>
      <c r="BM12" s="95">
        <f>BR7</f>
        <v>130.69999999999999</v>
      </c>
      <c r="BN12" s="95">
        <f>BS7</f>
        <v>128.9</v>
      </c>
      <c r="BO12" s="84"/>
      <c r="BP12" s="84"/>
      <c r="BQ12" s="84"/>
      <c r="BR12" s="84"/>
      <c r="BS12" s="84"/>
      <c r="BT12" s="94" t="s">
        <v>140</v>
      </c>
      <c r="BU12" s="95">
        <f>BZ7</f>
        <v>638.79999999999995</v>
      </c>
      <c r="BV12" s="95">
        <f>CA7</f>
        <v>716.7</v>
      </c>
      <c r="BW12" s="95">
        <f>CB7</f>
        <v>688</v>
      </c>
      <c r="BX12" s="95">
        <f>CC7</f>
        <v>707.7</v>
      </c>
      <c r="BY12" s="95">
        <f>CD7</f>
        <v>749.1</v>
      </c>
      <c r="BZ12" s="84"/>
      <c r="CA12" s="84"/>
      <c r="CB12" s="84"/>
      <c r="CC12" s="84"/>
      <c r="CD12" s="84"/>
      <c r="CE12" s="94" t="s">
        <v>140</v>
      </c>
      <c r="CF12" s="95">
        <f>CK7</f>
        <v>7493.6</v>
      </c>
      <c r="CG12" s="95">
        <f>CL7</f>
        <v>8014.2</v>
      </c>
      <c r="CH12" s="95">
        <f>CM7</f>
        <v>8260</v>
      </c>
      <c r="CI12" s="95">
        <f>CN7</f>
        <v>8600.1</v>
      </c>
      <c r="CJ12" s="95">
        <f>CO7</f>
        <v>9078.5</v>
      </c>
      <c r="CK12" s="84"/>
      <c r="CL12" s="84"/>
      <c r="CM12" s="84"/>
      <c r="CN12" s="84"/>
      <c r="CO12" s="94" t="s">
        <v>140</v>
      </c>
      <c r="CP12" s="96">
        <f>CU7</f>
        <v>1146099</v>
      </c>
      <c r="CQ12" s="96">
        <f>CV7</f>
        <v>1494682</v>
      </c>
      <c r="CR12" s="96">
        <f>CW7</f>
        <v>1543942</v>
      </c>
      <c r="CS12" s="96">
        <f>CX7</f>
        <v>1467681</v>
      </c>
      <c r="CT12" s="96">
        <f>CY7</f>
        <v>1533303</v>
      </c>
      <c r="CU12" s="84"/>
      <c r="CV12" s="84"/>
      <c r="CW12" s="84"/>
      <c r="CX12" s="84"/>
      <c r="CY12" s="84"/>
      <c r="CZ12" s="94" t="s">
        <v>140</v>
      </c>
      <c r="DA12" s="95">
        <f>DF7</f>
        <v>38.4</v>
      </c>
      <c r="DB12" s="95">
        <f>DG7</f>
        <v>37.700000000000003</v>
      </c>
      <c r="DC12" s="95">
        <f>DH7</f>
        <v>36.200000000000003</v>
      </c>
      <c r="DD12" s="95">
        <f>DI7</f>
        <v>36.5</v>
      </c>
      <c r="DE12" s="95">
        <f>DJ7</f>
        <v>35.299999999999997</v>
      </c>
      <c r="DF12" s="84"/>
      <c r="DG12" s="84"/>
      <c r="DH12" s="84"/>
      <c r="DI12" s="84"/>
      <c r="DJ12" s="94" t="s">
        <v>140</v>
      </c>
      <c r="DK12" s="95">
        <f>DP7</f>
        <v>21.1</v>
      </c>
      <c r="DL12" s="95">
        <f>DQ7</f>
        <v>20</v>
      </c>
      <c r="DM12" s="95">
        <f>DR7</f>
        <v>18.2</v>
      </c>
      <c r="DN12" s="95">
        <f>DS7</f>
        <v>20.9</v>
      </c>
      <c r="DO12" s="95">
        <f>DT7</f>
        <v>21.1</v>
      </c>
      <c r="DP12" s="84"/>
      <c r="DQ12" s="84"/>
      <c r="DR12" s="84"/>
      <c r="DS12" s="84"/>
      <c r="DT12" s="94" t="s">
        <v>140</v>
      </c>
      <c r="DU12" s="95">
        <f>DZ7</f>
        <v>128.80000000000001</v>
      </c>
      <c r="DV12" s="95">
        <f>EA7</f>
        <v>109.9</v>
      </c>
      <c r="DW12" s="95">
        <f>EB7</f>
        <v>103.6</v>
      </c>
      <c r="DX12" s="95">
        <f>EC7</f>
        <v>95.7</v>
      </c>
      <c r="DY12" s="95">
        <f>ED7</f>
        <v>88.5</v>
      </c>
      <c r="DZ12" s="84"/>
      <c r="EA12" s="84"/>
      <c r="EB12" s="84"/>
      <c r="EC12" s="84"/>
      <c r="ED12" s="94" t="s">
        <v>140</v>
      </c>
      <c r="EE12" s="95">
        <f>EJ7</f>
        <v>59.8</v>
      </c>
      <c r="EF12" s="95">
        <f>EK7</f>
        <v>59.6</v>
      </c>
      <c r="EG12" s="95">
        <f>EL7</f>
        <v>60.3</v>
      </c>
      <c r="EH12" s="95">
        <f>EM7</f>
        <v>60.2</v>
      </c>
      <c r="EI12" s="95">
        <f>EN7</f>
        <v>61.2</v>
      </c>
      <c r="EJ12" s="84"/>
      <c r="EK12" s="84"/>
      <c r="EL12" s="84"/>
      <c r="EM12" s="84"/>
      <c r="EN12" s="94" t="s">
        <v>140</v>
      </c>
      <c r="EO12" s="95">
        <f>ET7</f>
        <v>16.2</v>
      </c>
      <c r="EP12" s="95">
        <f>EU7</f>
        <v>18.7</v>
      </c>
      <c r="EQ12" s="95">
        <f>EV7</f>
        <v>20.5</v>
      </c>
      <c r="ER12" s="95">
        <f>EW7</f>
        <v>21.4</v>
      </c>
      <c r="ES12" s="95">
        <f>EX7</f>
        <v>22.6</v>
      </c>
      <c r="ET12" s="84"/>
      <c r="EU12" s="84"/>
      <c r="EV12" s="84"/>
      <c r="EW12" s="84"/>
      <c r="EX12" s="84"/>
      <c r="EY12" s="94" t="s">
        <v>140</v>
      </c>
      <c r="EZ12" s="95">
        <f>IF($EZ$8,FE7,"-")</f>
        <v>39.5</v>
      </c>
      <c r="FA12" s="95">
        <f>IF($EZ$8,FF7,"-")</f>
        <v>39.1</v>
      </c>
      <c r="FB12" s="95">
        <f>IF($EZ$8,FG7,"-")</f>
        <v>37.299999999999997</v>
      </c>
      <c r="FC12" s="95">
        <f>IF($EZ$8,FH7,"-")</f>
        <v>38</v>
      </c>
      <c r="FD12" s="95">
        <f>IF($EZ$8,FI7,"-")</f>
        <v>36.5</v>
      </c>
      <c r="FE12" s="84"/>
      <c r="FF12" s="84"/>
      <c r="FG12" s="84"/>
      <c r="FH12" s="84"/>
      <c r="FI12" s="94" t="s">
        <v>140</v>
      </c>
      <c r="FJ12" s="95">
        <f>IF($FJ$8,FO7,"-")</f>
        <v>22</v>
      </c>
      <c r="FK12" s="95">
        <f>IF($FJ$8,FP7,"-")</f>
        <v>21.4</v>
      </c>
      <c r="FL12" s="95">
        <f>IF($FJ$8,FQ7,"-")</f>
        <v>19.3</v>
      </c>
      <c r="FM12" s="95">
        <f>IF($FJ$8,FR7,"-")</f>
        <v>20.6</v>
      </c>
      <c r="FN12" s="95">
        <f>IF($FJ$8,FS7,"-")</f>
        <v>21.6</v>
      </c>
      <c r="FO12" s="84"/>
      <c r="FP12" s="84"/>
      <c r="FQ12" s="84"/>
      <c r="FR12" s="84"/>
      <c r="FS12" s="94" t="s">
        <v>140</v>
      </c>
      <c r="FT12" s="95">
        <f>IF($FT$8,FY7,"-")</f>
        <v>105.7</v>
      </c>
      <c r="FU12" s="95">
        <f>IF($FT$8,FZ7,"-")</f>
        <v>89.4</v>
      </c>
      <c r="FV12" s="95">
        <f>IF($FT$8,GA7,"-")</f>
        <v>83.3</v>
      </c>
      <c r="FW12" s="95">
        <f>IF($FT$8,GB7,"-")</f>
        <v>73.2</v>
      </c>
      <c r="FX12" s="95">
        <f>IF($FT$8,GC7,"-")</f>
        <v>71.400000000000006</v>
      </c>
      <c r="FY12" s="84"/>
      <c r="FZ12" s="84"/>
      <c r="GA12" s="84"/>
      <c r="GB12" s="84"/>
      <c r="GC12" s="94" t="s">
        <v>140</v>
      </c>
      <c r="GD12" s="95">
        <f>IF($GD$8,GI7,"-")</f>
        <v>61.3</v>
      </c>
      <c r="GE12" s="95">
        <f>IF($GD$8,GJ7,"-")</f>
        <v>61.7</v>
      </c>
      <c r="GF12" s="95">
        <f>IF($GD$8,GK7,"-")</f>
        <v>62.1</v>
      </c>
      <c r="GG12" s="95">
        <f>IF($GD$8,GL7,"-")</f>
        <v>62.6</v>
      </c>
      <c r="GH12" s="95">
        <f>IF($GD$8,GM7,"-")</f>
        <v>63.4</v>
      </c>
      <c r="GI12" s="84"/>
      <c r="GJ12" s="84"/>
      <c r="GK12" s="84"/>
      <c r="GL12" s="84"/>
      <c r="GM12" s="94" t="s">
        <v>140</v>
      </c>
      <c r="GN12" s="95">
        <f>IF($GN$8,GS7,"-")</f>
        <v>11.9</v>
      </c>
      <c r="GO12" s="95">
        <f>IF($GN$8,GT7,"-")</f>
        <v>13.3</v>
      </c>
      <c r="GP12" s="95">
        <f>IF($GN$8,GU7,"-")</f>
        <v>14.4</v>
      </c>
      <c r="GQ12" s="95">
        <f>IF($GN$8,GV7,"-")</f>
        <v>15.3</v>
      </c>
      <c r="GR12" s="95">
        <f>IF($GN$8,GW7,"-")</f>
        <v>16.100000000000001</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140</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140</v>
      </c>
      <c r="IM12" s="95" t="str">
        <f>IF($IM$8,IR7,"-")</f>
        <v>-</v>
      </c>
      <c r="IN12" s="95" t="str">
        <f>IF($IM$8,IS7,"-")</f>
        <v>-</v>
      </c>
      <c r="IO12" s="95" t="str">
        <f>IF($IM$8,IT7,"-")</f>
        <v>-</v>
      </c>
      <c r="IP12" s="95" t="str">
        <f>IF($IM$8,IU7,"-")</f>
        <v>-</v>
      </c>
      <c r="IQ12" s="95" t="str">
        <f>IF($IM$8,IV7,"-")</f>
        <v>-</v>
      </c>
      <c r="IR12" s="84"/>
      <c r="IS12" s="84"/>
      <c r="IT12" s="84"/>
      <c r="IU12" s="84"/>
      <c r="IV12" s="84"/>
      <c r="IW12" s="94" t="s">
        <v>140</v>
      </c>
      <c r="IX12" s="95" t="str">
        <f>IF($IX$8,JC7,"-")</f>
        <v>-</v>
      </c>
      <c r="IY12" s="95" t="str">
        <f>IF($IX$8,JD7,"-")</f>
        <v>-</v>
      </c>
      <c r="IZ12" s="95" t="str">
        <f>IF($IX$8,JE7,"-")</f>
        <v>-</v>
      </c>
      <c r="JA12" s="95" t="str">
        <f>IF($IX$8,JF7,"-")</f>
        <v>-</v>
      </c>
      <c r="JB12" s="95" t="str">
        <f>IF($IX$8,JG7,"-")</f>
        <v>-</v>
      </c>
      <c r="JC12" s="84"/>
      <c r="JD12" s="84"/>
      <c r="JE12" s="84"/>
      <c r="JF12" s="84"/>
      <c r="JG12" s="94" t="s">
        <v>140</v>
      </c>
      <c r="JH12" s="95" t="str">
        <f>IF($JH$8,JM7,"-")</f>
        <v>-</v>
      </c>
      <c r="JI12" s="95" t="str">
        <f>IF($JH$8,JN7,"-")</f>
        <v>-</v>
      </c>
      <c r="JJ12" s="95" t="str">
        <f>IF($JH$8,JO7,"-")</f>
        <v>-</v>
      </c>
      <c r="JK12" s="95" t="str">
        <f>IF($JH$8,JP7,"-")</f>
        <v>-</v>
      </c>
      <c r="JL12" s="95" t="str">
        <f>IF($JH$8,JQ7,"-")</f>
        <v>-</v>
      </c>
      <c r="JM12" s="84"/>
      <c r="JN12" s="84"/>
      <c r="JO12" s="84"/>
      <c r="JP12" s="84"/>
      <c r="JQ12" s="94" t="s">
        <v>140</v>
      </c>
      <c r="JR12" s="95" t="str">
        <f>IF($JR$8,JW7,"-")</f>
        <v>-</v>
      </c>
      <c r="JS12" s="95" t="str">
        <f>IF($JR$8,JX7,"-")</f>
        <v>-</v>
      </c>
      <c r="JT12" s="95" t="str">
        <f>IF($JR$8,JY7,"-")</f>
        <v>-</v>
      </c>
      <c r="JU12" s="95" t="str">
        <f>IF($JR$8,JZ7,"-")</f>
        <v>-</v>
      </c>
      <c r="JV12" s="95" t="str">
        <f>IF($JR$8,KA7,"-")</f>
        <v>-</v>
      </c>
      <c r="JW12" s="84"/>
      <c r="JX12" s="84"/>
      <c r="JY12" s="84"/>
      <c r="JZ12" s="84"/>
      <c r="KA12" s="94" t="s">
        <v>140</v>
      </c>
      <c r="KB12" s="95" t="str">
        <f>IF($KB$8,KG7,"-")</f>
        <v>-</v>
      </c>
      <c r="KC12" s="95" t="str">
        <f>IF($KB$8,KH7,"-")</f>
        <v>-</v>
      </c>
      <c r="KD12" s="95" t="str">
        <f>IF($KB$8,KI7,"-")</f>
        <v>-</v>
      </c>
      <c r="KE12" s="95" t="str">
        <f>IF($KB$8,KJ7,"-")</f>
        <v>-</v>
      </c>
      <c r="KF12" s="95" t="str">
        <f>IF($KB$8,KK7,"-")</f>
        <v>-</v>
      </c>
      <c r="KG12" s="84"/>
      <c r="KH12" s="84"/>
      <c r="KI12" s="84"/>
      <c r="KJ12" s="84"/>
      <c r="KK12" s="94" t="s">
        <v>140</v>
      </c>
      <c r="KL12" s="95" t="str">
        <f>IF($KL$8,KQ7,"-")</f>
        <v>-</v>
      </c>
      <c r="KM12" s="95" t="str">
        <f>IF($KL$8,KR7,"-")</f>
        <v>-</v>
      </c>
      <c r="KN12" s="95" t="str">
        <f>IF($KL$8,KS7,"-")</f>
        <v>-</v>
      </c>
      <c r="KO12" s="95" t="str">
        <f>IF($KL$8,KT7,"-")</f>
        <v>-</v>
      </c>
      <c r="KP12" s="95" t="str">
        <f>IF($KL$8,KU7,"-")</f>
        <v>-</v>
      </c>
      <c r="KQ12" s="84"/>
      <c r="KR12" s="84"/>
      <c r="KS12" s="84"/>
      <c r="KT12" s="84"/>
      <c r="KU12" s="84"/>
      <c r="KV12" s="94" t="s">
        <v>140</v>
      </c>
      <c r="KW12" s="95" t="str">
        <f>IF($KW$8,LB7,"-")</f>
        <v>-</v>
      </c>
      <c r="KX12" s="95" t="str">
        <f>IF($KW$8,LC7,"-")</f>
        <v>-</v>
      </c>
      <c r="KY12" s="95" t="str">
        <f>IF($KW$8,LD7,"-")</f>
        <v>-</v>
      </c>
      <c r="KZ12" s="95" t="str">
        <f>IF($KW$8,LE7,"-")</f>
        <v>-</v>
      </c>
      <c r="LA12" s="95" t="str">
        <f>IF($KW$8,LF7,"-")</f>
        <v>-</v>
      </c>
      <c r="LB12" s="84"/>
      <c r="LC12" s="84"/>
      <c r="LD12" s="84"/>
      <c r="LE12" s="84"/>
      <c r="LF12" s="94" t="s">
        <v>140</v>
      </c>
      <c r="LG12" s="95" t="str">
        <f>IF($LG$8,LL7,"-")</f>
        <v>-</v>
      </c>
      <c r="LH12" s="95" t="str">
        <f>IF($LG$8,LM7,"-")</f>
        <v>-</v>
      </c>
      <c r="LI12" s="95" t="str">
        <f>IF($LG$8,LN7,"-")</f>
        <v>-</v>
      </c>
      <c r="LJ12" s="95" t="str">
        <f>IF($LG$8,LO7,"-")</f>
        <v>-</v>
      </c>
      <c r="LK12" s="95" t="str">
        <f>IF($LG$8,LP7,"-")</f>
        <v>-</v>
      </c>
      <c r="LL12" s="84"/>
      <c r="LM12" s="84"/>
      <c r="LN12" s="84"/>
      <c r="LO12" s="84"/>
      <c r="LP12" s="94" t="s">
        <v>140</v>
      </c>
      <c r="LQ12" s="95" t="str">
        <f>IF($LQ$8,LV7,"-")</f>
        <v>-</v>
      </c>
      <c r="LR12" s="95" t="str">
        <f>IF($LQ$8,LW7,"-")</f>
        <v>-</v>
      </c>
      <c r="LS12" s="95" t="str">
        <f>IF($LQ$8,LX7,"-")</f>
        <v>-</v>
      </c>
      <c r="LT12" s="95" t="str">
        <f>IF($LQ$8,LY7,"-")</f>
        <v>-</v>
      </c>
      <c r="LU12" s="95" t="str">
        <f>IF($LQ$8,LZ7,"-")</f>
        <v>-</v>
      </c>
      <c r="LV12" s="84"/>
      <c r="LW12" s="84"/>
      <c r="LX12" s="84"/>
      <c r="LY12" s="84"/>
      <c r="LZ12" s="94" t="s">
        <v>140</v>
      </c>
      <c r="MA12" s="95" t="str">
        <f>IF($MA$8,MF7,"-")</f>
        <v>-</v>
      </c>
      <c r="MB12" s="95" t="str">
        <f>IF($MA$8,MG7,"-")</f>
        <v>-</v>
      </c>
      <c r="MC12" s="95" t="str">
        <f>IF($MA$8,MH7,"-")</f>
        <v>-</v>
      </c>
      <c r="MD12" s="95" t="str">
        <f>IF($MA$8,MI7,"-")</f>
        <v>-</v>
      </c>
      <c r="ME12" s="95" t="str">
        <f>IF($MA$8,MJ7,"-")</f>
        <v>-</v>
      </c>
      <c r="MF12" s="84"/>
      <c r="MG12" s="84"/>
      <c r="MH12" s="84"/>
      <c r="MI12" s="84"/>
      <c r="MJ12" s="94" t="s">
        <v>140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141</v>
      </c>
      <c r="AY13" s="95">
        <f>$BI$7</f>
        <v>100</v>
      </c>
      <c r="AZ13" s="95">
        <f>$BI$7</f>
        <v>100</v>
      </c>
      <c r="BA13" s="95">
        <f>$BI$7</f>
        <v>100</v>
      </c>
      <c r="BB13" s="95">
        <f>$BI$7</f>
        <v>100</v>
      </c>
      <c r="BC13" s="95">
        <f>$BI$7</f>
        <v>100</v>
      </c>
      <c r="BD13" s="84"/>
      <c r="BE13" s="84"/>
      <c r="BF13" s="84"/>
      <c r="BG13" s="84"/>
      <c r="BH13" s="84"/>
      <c r="BI13" s="94" t="s">
        <v>141</v>
      </c>
      <c r="BJ13" s="95">
        <f>$BT$7</f>
        <v>100</v>
      </c>
      <c r="BK13" s="95">
        <f>$BT$7</f>
        <v>100</v>
      </c>
      <c r="BL13" s="95">
        <f>$BT$7</f>
        <v>100</v>
      </c>
      <c r="BM13" s="95">
        <f>$BT$7</f>
        <v>100</v>
      </c>
      <c r="BN13" s="95">
        <f>$BT$7</f>
        <v>100</v>
      </c>
      <c r="BO13" s="84"/>
      <c r="BP13" s="84"/>
      <c r="BQ13" s="84"/>
      <c r="BR13" s="84"/>
      <c r="BS13" s="84"/>
      <c r="BT13" s="94" t="s">
        <v>141</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142</v>
      </c>
      <c r="C14" s="99"/>
      <c r="D14" s="100"/>
      <c r="E14" s="99"/>
      <c r="F14" s="199" t="s">
        <v>143</v>
      </c>
      <c r="G14" s="199"/>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8" t="s">
        <v>144</v>
      </c>
      <c r="C15" s="198"/>
      <c r="D15" s="100"/>
      <c r="E15" s="97">
        <v>1</v>
      </c>
      <c r="F15" s="198" t="s">
        <v>145</v>
      </c>
      <c r="G15" s="198"/>
      <c r="H15" s="102" t="s">
        <v>146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147</v>
      </c>
      <c r="AY15" s="103"/>
      <c r="AZ15" s="103"/>
      <c r="BA15" s="103"/>
      <c r="BB15" s="103"/>
      <c r="BC15" s="103"/>
      <c r="BD15" s="100"/>
      <c r="BE15" s="100"/>
      <c r="BF15" s="100"/>
      <c r="BG15" s="100"/>
      <c r="BH15" s="100"/>
      <c r="BI15" s="101" t="s">
        <v>147</v>
      </c>
      <c r="BJ15" s="103"/>
      <c r="BK15" s="103"/>
      <c r="BL15" s="103"/>
      <c r="BM15" s="103"/>
      <c r="BN15" s="103"/>
      <c r="BO15" s="100"/>
      <c r="BP15" s="100"/>
      <c r="BQ15" s="100"/>
      <c r="BR15" s="100"/>
      <c r="BS15" s="100"/>
      <c r="BT15" s="101" t="s">
        <v>147</v>
      </c>
      <c r="BU15" s="103"/>
      <c r="BV15" s="103"/>
      <c r="BW15" s="103"/>
      <c r="BX15" s="103"/>
      <c r="BY15" s="103"/>
      <c r="BZ15" s="100"/>
      <c r="CA15" s="100"/>
      <c r="CB15" s="100"/>
      <c r="CC15" s="100"/>
      <c r="CD15" s="100"/>
      <c r="CE15" s="101" t="s">
        <v>147</v>
      </c>
      <c r="CF15" s="103"/>
      <c r="CG15" s="103"/>
      <c r="CH15" s="103"/>
      <c r="CI15" s="103"/>
      <c r="CJ15" s="103"/>
      <c r="CK15" s="100"/>
      <c r="CL15" s="100"/>
      <c r="CM15" s="100"/>
      <c r="CN15" s="100"/>
      <c r="CO15" s="101" t="s">
        <v>147</v>
      </c>
      <c r="CP15" s="103"/>
      <c r="CQ15" s="103"/>
      <c r="CR15" s="103"/>
      <c r="CS15" s="103"/>
      <c r="CT15" s="103"/>
      <c r="CU15" s="100"/>
      <c r="CV15" s="100"/>
      <c r="CW15" s="100"/>
      <c r="CX15" s="100"/>
      <c r="CY15" s="100"/>
      <c r="CZ15" s="101" t="s">
        <v>147</v>
      </c>
      <c r="DA15" s="103"/>
      <c r="DB15" s="103"/>
      <c r="DC15" s="103"/>
      <c r="DD15" s="103"/>
      <c r="DE15" s="103"/>
      <c r="DF15" s="100"/>
      <c r="DG15" s="100"/>
      <c r="DH15" s="100"/>
      <c r="DI15" s="100"/>
      <c r="DJ15" s="101" t="s">
        <v>147</v>
      </c>
      <c r="DK15" s="103"/>
      <c r="DL15" s="103"/>
      <c r="DM15" s="103"/>
      <c r="DN15" s="103"/>
      <c r="DO15" s="103"/>
      <c r="DP15" s="100"/>
      <c r="DQ15" s="100"/>
      <c r="DR15" s="100"/>
      <c r="DS15" s="100"/>
      <c r="DT15" s="101" t="s">
        <v>147</v>
      </c>
      <c r="DU15" s="103"/>
      <c r="DV15" s="103"/>
      <c r="DW15" s="103"/>
      <c r="DX15" s="103"/>
      <c r="DY15" s="103"/>
      <c r="DZ15" s="100"/>
      <c r="EA15" s="100"/>
      <c r="EB15" s="100"/>
      <c r="EC15" s="100"/>
      <c r="ED15" s="101" t="s">
        <v>147</v>
      </c>
      <c r="EE15" s="103"/>
      <c r="EF15" s="103"/>
      <c r="EG15" s="103"/>
      <c r="EH15" s="103"/>
      <c r="EI15" s="103"/>
      <c r="EJ15" s="100"/>
      <c r="EK15" s="100"/>
      <c r="EL15" s="100"/>
      <c r="EM15" s="100"/>
      <c r="EN15" s="101" t="s">
        <v>147</v>
      </c>
      <c r="EO15" s="103"/>
      <c r="EP15" s="103"/>
      <c r="EQ15" s="103"/>
      <c r="ER15" s="103"/>
      <c r="ES15" s="103"/>
      <c r="ET15" s="100"/>
      <c r="EU15" s="100"/>
      <c r="EV15" s="100"/>
      <c r="EW15" s="100"/>
      <c r="EX15" s="100"/>
      <c r="EY15" s="101" t="s">
        <v>147</v>
      </c>
      <c r="EZ15" s="103"/>
      <c r="FA15" s="103"/>
      <c r="FB15" s="103"/>
      <c r="FC15" s="103"/>
      <c r="FD15" s="103"/>
      <c r="FE15" s="100"/>
      <c r="FF15" s="100"/>
      <c r="FG15" s="100"/>
      <c r="FH15" s="100"/>
      <c r="FI15" s="101" t="s">
        <v>147</v>
      </c>
      <c r="FJ15" s="103"/>
      <c r="FK15" s="103"/>
      <c r="FL15" s="103"/>
      <c r="FM15" s="103"/>
      <c r="FN15" s="103"/>
      <c r="FO15" s="100"/>
      <c r="FP15" s="100"/>
      <c r="FQ15" s="100"/>
      <c r="FR15" s="100"/>
      <c r="FS15" s="101" t="s">
        <v>147</v>
      </c>
      <c r="FT15" s="103"/>
      <c r="FU15" s="103"/>
      <c r="FV15" s="103"/>
      <c r="FW15" s="103"/>
      <c r="FX15" s="103"/>
      <c r="FY15" s="100"/>
      <c r="FZ15" s="100"/>
      <c r="GA15" s="100"/>
      <c r="GB15" s="100"/>
      <c r="GC15" s="101" t="s">
        <v>147</v>
      </c>
      <c r="GD15" s="103"/>
      <c r="GE15" s="103"/>
      <c r="GF15" s="103"/>
      <c r="GG15" s="103"/>
      <c r="GH15" s="103"/>
      <c r="GI15" s="100"/>
      <c r="GJ15" s="100"/>
      <c r="GK15" s="100"/>
      <c r="GL15" s="100"/>
      <c r="GM15" s="101" t="s">
        <v>147</v>
      </c>
      <c r="GN15" s="103"/>
      <c r="GO15" s="103"/>
      <c r="GP15" s="103"/>
      <c r="GQ15" s="103"/>
      <c r="GR15" s="103"/>
      <c r="GS15" s="100"/>
      <c r="GT15" s="100"/>
      <c r="GU15" s="100"/>
      <c r="GV15" s="100"/>
      <c r="GW15" s="100"/>
      <c r="GX15" s="101" t="s">
        <v>147</v>
      </c>
      <c r="GY15" s="103"/>
      <c r="GZ15" s="103"/>
      <c r="HA15" s="103"/>
      <c r="HB15" s="103"/>
      <c r="HC15" s="103"/>
      <c r="HD15" s="100"/>
      <c r="HE15" s="100"/>
      <c r="HF15" s="100"/>
      <c r="HG15" s="100"/>
      <c r="HH15" s="101" t="s">
        <v>147</v>
      </c>
      <c r="HI15" s="103"/>
      <c r="HJ15" s="103"/>
      <c r="HK15" s="103"/>
      <c r="HL15" s="103"/>
      <c r="HM15" s="103"/>
      <c r="HN15" s="100"/>
      <c r="HO15" s="100"/>
      <c r="HP15" s="100"/>
      <c r="HQ15" s="100"/>
      <c r="HR15" s="101" t="s">
        <v>147</v>
      </c>
      <c r="HS15" s="103"/>
      <c r="HT15" s="103"/>
      <c r="HU15" s="103"/>
      <c r="HV15" s="103"/>
      <c r="HW15" s="103"/>
      <c r="HX15" s="100"/>
      <c r="HY15" s="100"/>
      <c r="HZ15" s="100"/>
      <c r="IA15" s="100"/>
      <c r="IB15" s="101" t="s">
        <v>147</v>
      </c>
      <c r="IC15" s="103"/>
      <c r="ID15" s="103"/>
      <c r="IE15" s="103"/>
      <c r="IF15" s="103"/>
      <c r="IG15" s="103"/>
      <c r="IH15" s="100"/>
      <c r="II15" s="100"/>
      <c r="IJ15" s="100"/>
      <c r="IK15" s="100"/>
      <c r="IL15" s="101" t="s">
        <v>147</v>
      </c>
      <c r="IM15" s="103"/>
      <c r="IN15" s="103"/>
      <c r="IO15" s="103"/>
      <c r="IP15" s="103"/>
      <c r="IQ15" s="103"/>
      <c r="IR15" s="100"/>
      <c r="IS15" s="100"/>
      <c r="IT15" s="100"/>
      <c r="IU15" s="100"/>
      <c r="IV15" s="100"/>
      <c r="IW15" s="101" t="s">
        <v>147</v>
      </c>
      <c r="IX15" s="103"/>
      <c r="IY15" s="103"/>
      <c r="IZ15" s="103"/>
      <c r="JA15" s="103"/>
      <c r="JB15" s="103"/>
      <c r="JC15" s="100"/>
      <c r="JD15" s="100"/>
      <c r="JE15" s="100"/>
      <c r="JF15" s="100"/>
      <c r="JG15" s="101" t="s">
        <v>147</v>
      </c>
      <c r="JH15" s="103"/>
      <c r="JI15" s="103"/>
      <c r="JJ15" s="103"/>
      <c r="JK15" s="103"/>
      <c r="JL15" s="103"/>
      <c r="JM15" s="100"/>
      <c r="JN15" s="100"/>
      <c r="JO15" s="100"/>
      <c r="JP15" s="100"/>
      <c r="JQ15" s="101" t="s">
        <v>147</v>
      </c>
      <c r="JR15" s="103"/>
      <c r="JS15" s="103"/>
      <c r="JT15" s="103"/>
      <c r="JU15" s="103"/>
      <c r="JV15" s="103"/>
      <c r="JW15" s="100"/>
      <c r="JX15" s="100"/>
      <c r="JY15" s="100"/>
      <c r="JZ15" s="100"/>
      <c r="KA15" s="101" t="s">
        <v>147</v>
      </c>
      <c r="KB15" s="103"/>
      <c r="KC15" s="103"/>
      <c r="KD15" s="103"/>
      <c r="KE15" s="103"/>
      <c r="KF15" s="103"/>
      <c r="KG15" s="100"/>
      <c r="KH15" s="100"/>
      <c r="KI15" s="100"/>
      <c r="KJ15" s="100"/>
      <c r="KK15" s="101" t="s">
        <v>147</v>
      </c>
      <c r="KL15" s="103"/>
      <c r="KM15" s="103"/>
      <c r="KN15" s="103"/>
      <c r="KO15" s="103"/>
      <c r="KP15" s="103"/>
      <c r="KQ15" s="100"/>
      <c r="KR15" s="100"/>
      <c r="KS15" s="100"/>
      <c r="KT15" s="100"/>
      <c r="KU15" s="100"/>
      <c r="KV15" s="101" t="s">
        <v>147</v>
      </c>
      <c r="KW15" s="103"/>
      <c r="KX15" s="103"/>
      <c r="KY15" s="103"/>
      <c r="KZ15" s="103"/>
      <c r="LA15" s="103"/>
      <c r="LB15" s="100"/>
      <c r="LC15" s="100"/>
      <c r="LD15" s="100"/>
      <c r="LE15" s="100"/>
      <c r="LF15" s="101" t="s">
        <v>147</v>
      </c>
      <c r="LG15" s="103"/>
      <c r="LH15" s="103"/>
      <c r="LI15" s="103"/>
      <c r="LJ15" s="103"/>
      <c r="LK15" s="103"/>
      <c r="LL15" s="100"/>
      <c r="LM15" s="100"/>
      <c r="LN15" s="100"/>
      <c r="LO15" s="100"/>
      <c r="LP15" s="101" t="s">
        <v>147</v>
      </c>
      <c r="LQ15" s="103"/>
      <c r="LR15" s="103"/>
      <c r="LS15" s="103"/>
      <c r="LT15" s="103"/>
      <c r="LU15" s="103"/>
      <c r="LV15" s="100"/>
      <c r="LW15" s="100"/>
      <c r="LX15" s="100"/>
      <c r="LY15" s="100"/>
      <c r="LZ15" s="101" t="s">
        <v>147</v>
      </c>
      <c r="MA15" s="103"/>
      <c r="MB15" s="103"/>
      <c r="MC15" s="103"/>
      <c r="MD15" s="103"/>
      <c r="ME15" s="103"/>
      <c r="MF15" s="100"/>
      <c r="MG15" s="100"/>
      <c r="MH15" s="100"/>
      <c r="MI15" s="100"/>
      <c r="MJ15" s="101" t="s">
        <v>147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8" t="s">
        <v>148</v>
      </c>
      <c r="C16" s="198"/>
      <c r="D16" s="100"/>
      <c r="E16" s="97">
        <f>E15+1</f>
        <v>2</v>
      </c>
      <c r="F16" s="198" t="s">
        <v>149</v>
      </c>
      <c r="G16" s="198"/>
      <c r="H16" s="102" t="s">
        <v>150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8" t="s">
        <v>151</v>
      </c>
      <c r="C17" s="198"/>
      <c r="D17" s="100"/>
      <c r="E17" s="97">
        <f t="shared" ref="E17" si="8">E16+1</f>
        <v>3</v>
      </c>
      <c r="F17" s="198" t="s">
        <v>152</v>
      </c>
      <c r="G17" s="198"/>
      <c r="H17" s="102" t="s">
        <v>153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154</v>
      </c>
      <c r="AY17" s="106">
        <f>IF(AY7="-",NA(),AY7)</f>
        <v>125.8</v>
      </c>
      <c r="AZ17" s="106">
        <f t="shared" ref="AZ17:BC17" si="9">IF(AZ7="-",NA(),AZ7)</f>
        <v>118.9</v>
      </c>
      <c r="BA17" s="106">
        <f t="shared" si="9"/>
        <v>125.8</v>
      </c>
      <c r="BB17" s="106">
        <f t="shared" si="9"/>
        <v>117.1</v>
      </c>
      <c r="BC17" s="106">
        <f t="shared" si="9"/>
        <v>128.5</v>
      </c>
      <c r="BD17" s="100"/>
      <c r="BE17" s="100"/>
      <c r="BF17" s="100"/>
      <c r="BG17" s="100"/>
      <c r="BH17" s="100"/>
      <c r="BI17" s="105" t="s">
        <v>155</v>
      </c>
      <c r="BJ17" s="106">
        <f>IF(BJ7="-",NA(),BJ7)</f>
        <v>126.7</v>
      </c>
      <c r="BK17" s="106">
        <f t="shared" ref="BK17:BN17" si="10">IF(BK7="-",NA(),BK7)</f>
        <v>116.2</v>
      </c>
      <c r="BL17" s="106">
        <f t="shared" si="10"/>
        <v>126.6</v>
      </c>
      <c r="BM17" s="106">
        <f t="shared" si="10"/>
        <v>118.6</v>
      </c>
      <c r="BN17" s="106">
        <f t="shared" si="10"/>
        <v>129.80000000000001</v>
      </c>
      <c r="BO17" s="100"/>
      <c r="BP17" s="100"/>
      <c r="BQ17" s="100"/>
      <c r="BR17" s="100"/>
      <c r="BS17" s="100"/>
      <c r="BT17" s="105" t="s">
        <v>154</v>
      </c>
      <c r="BU17" s="106">
        <f>IF(BU7="-",NA(),BU7)</f>
        <v>1779.8</v>
      </c>
      <c r="BV17" s="106">
        <f t="shared" ref="BV17:BY17" si="11">IF(BV7="-",NA(),BV7)</f>
        <v>1356.8</v>
      </c>
      <c r="BW17" s="106">
        <f t="shared" si="11"/>
        <v>1048.7</v>
      </c>
      <c r="BX17" s="106">
        <f t="shared" si="11"/>
        <v>1283.5</v>
      </c>
      <c r="BY17" s="106">
        <f t="shared" si="11"/>
        <v>1046.8</v>
      </c>
      <c r="BZ17" s="100"/>
      <c r="CA17" s="100"/>
      <c r="CB17" s="100"/>
      <c r="CC17" s="100"/>
      <c r="CD17" s="100"/>
      <c r="CE17" s="105" t="s">
        <v>154</v>
      </c>
      <c r="CF17" s="106">
        <f>IF(CF7="-",NA(),CF7)</f>
        <v>5922.1</v>
      </c>
      <c r="CG17" s="106">
        <f t="shared" ref="CG17:CJ17" si="12">IF(CG7="-",NA(),CG7)</f>
        <v>6140.9</v>
      </c>
      <c r="CH17" s="106">
        <f t="shared" si="12"/>
        <v>6256.3</v>
      </c>
      <c r="CI17" s="106">
        <f t="shared" si="12"/>
        <v>9091.2999999999993</v>
      </c>
      <c r="CJ17" s="106">
        <f t="shared" si="12"/>
        <v>7783.1</v>
      </c>
      <c r="CK17" s="100"/>
      <c r="CL17" s="100"/>
      <c r="CM17" s="100"/>
      <c r="CN17" s="100"/>
      <c r="CO17" s="105" t="s">
        <v>154</v>
      </c>
      <c r="CP17" s="107">
        <f>IF(CP7="-",NA(),CP7)</f>
        <v>1482757</v>
      </c>
      <c r="CQ17" s="107">
        <f t="shared" ref="CQ17:CT17" si="13">IF(CQ7="-",NA(),CQ7)</f>
        <v>1450770</v>
      </c>
      <c r="CR17" s="107">
        <f t="shared" si="13"/>
        <v>1608886</v>
      </c>
      <c r="CS17" s="107">
        <f t="shared" si="13"/>
        <v>1429918</v>
      </c>
      <c r="CT17" s="107">
        <f t="shared" si="13"/>
        <v>1814556</v>
      </c>
      <c r="CU17" s="100"/>
      <c r="CV17" s="100"/>
      <c r="CW17" s="100"/>
      <c r="CX17" s="100"/>
      <c r="CY17" s="100"/>
      <c r="CZ17" s="105" t="s">
        <v>154</v>
      </c>
      <c r="DA17" s="106">
        <f>IF(DA7="-",NA(),DA7)</f>
        <v>45.1</v>
      </c>
      <c r="DB17" s="106">
        <f t="shared" ref="DB17:DE17" si="14">IF(DB7="-",NA(),DB7)</f>
        <v>49.5</v>
      </c>
      <c r="DC17" s="106">
        <f t="shared" si="14"/>
        <v>44.8</v>
      </c>
      <c r="DD17" s="106">
        <f t="shared" si="14"/>
        <v>39.1</v>
      </c>
      <c r="DE17" s="106">
        <f t="shared" si="14"/>
        <v>44.3</v>
      </c>
      <c r="DF17" s="100"/>
      <c r="DG17" s="100"/>
      <c r="DH17" s="100"/>
      <c r="DI17" s="100"/>
      <c r="DJ17" s="105" t="s">
        <v>154</v>
      </c>
      <c r="DK17" s="106">
        <f>IF(DK7="-",NA(),DK7)</f>
        <v>16.7</v>
      </c>
      <c r="DL17" s="106">
        <f t="shared" ref="DL17:DO17" si="15">IF(DL7="-",NA(),DL7)</f>
        <v>28</v>
      </c>
      <c r="DM17" s="106">
        <f t="shared" si="15"/>
        <v>21</v>
      </c>
      <c r="DN17" s="106">
        <f t="shared" si="15"/>
        <v>29.8</v>
      </c>
      <c r="DO17" s="106">
        <f t="shared" si="15"/>
        <v>26</v>
      </c>
      <c r="DP17" s="100"/>
      <c r="DQ17" s="100"/>
      <c r="DR17" s="100"/>
      <c r="DS17" s="100"/>
      <c r="DT17" s="105" t="s">
        <v>154</v>
      </c>
      <c r="DU17" s="106">
        <f>IF(DU7="-",NA(),DU7)</f>
        <v>36</v>
      </c>
      <c r="DV17" s="106">
        <f t="shared" ref="DV17:DY17" si="16">IF(DV7="-",NA(),DV7)</f>
        <v>29.6</v>
      </c>
      <c r="DW17" s="106">
        <f t="shared" si="16"/>
        <v>24.9</v>
      </c>
      <c r="DX17" s="106">
        <f t="shared" si="16"/>
        <v>17.399999999999999</v>
      </c>
      <c r="DY17" s="106">
        <f t="shared" si="16"/>
        <v>13.3</v>
      </c>
      <c r="DZ17" s="100"/>
      <c r="EA17" s="100"/>
      <c r="EB17" s="100"/>
      <c r="EC17" s="100"/>
      <c r="ED17" s="105" t="s">
        <v>154</v>
      </c>
      <c r="EE17" s="106">
        <f>IF(EE7="-",NA(),EE7)</f>
        <v>67.3</v>
      </c>
      <c r="EF17" s="106">
        <f t="shared" ref="EF17:EI17" si="17">IF(EF7="-",NA(),EF7)</f>
        <v>65.8</v>
      </c>
      <c r="EG17" s="106">
        <f t="shared" si="17"/>
        <v>66.8</v>
      </c>
      <c r="EH17" s="106">
        <f t="shared" si="17"/>
        <v>66.099999999999994</v>
      </c>
      <c r="EI17" s="106">
        <f t="shared" si="17"/>
        <v>66.3</v>
      </c>
      <c r="EJ17" s="100"/>
      <c r="EK17" s="100"/>
      <c r="EL17" s="100"/>
      <c r="EM17" s="100"/>
      <c r="EN17" s="105" t="s">
        <v>154</v>
      </c>
      <c r="EO17" s="106">
        <f>IF(EO7="-",NA(),EO7)</f>
        <v>2.6</v>
      </c>
      <c r="EP17" s="106">
        <f t="shared" ref="EP17:ES17" si="18">IF(EP7="-",NA(),EP7)</f>
        <v>2.4</v>
      </c>
      <c r="EQ17" s="106">
        <f t="shared" si="18"/>
        <v>2</v>
      </c>
      <c r="ER17" s="106">
        <f t="shared" si="18"/>
        <v>2.1</v>
      </c>
      <c r="ES17" s="106">
        <f t="shared" si="18"/>
        <v>2.1</v>
      </c>
      <c r="ET17" s="100"/>
      <c r="EU17" s="100"/>
      <c r="EV17" s="100"/>
      <c r="EW17" s="100"/>
      <c r="EX17" s="100"/>
      <c r="EY17" s="105" t="s">
        <v>154</v>
      </c>
      <c r="EZ17" s="106">
        <f>IF(EZ7="-",NA(),EZ7)</f>
        <v>45.1</v>
      </c>
      <c r="FA17" s="106">
        <f t="shared" ref="FA17:FD17" si="19">IF(FA7="-",NA(),FA7)</f>
        <v>49.5</v>
      </c>
      <c r="FB17" s="106">
        <f t="shared" si="19"/>
        <v>44.8</v>
      </c>
      <c r="FC17" s="106">
        <f t="shared" si="19"/>
        <v>39.1</v>
      </c>
      <c r="FD17" s="106">
        <f t="shared" si="19"/>
        <v>44.3</v>
      </c>
      <c r="FE17" s="100"/>
      <c r="FF17" s="100"/>
      <c r="FG17" s="100"/>
      <c r="FH17" s="100"/>
      <c r="FI17" s="105" t="s">
        <v>154</v>
      </c>
      <c r="FJ17" s="106">
        <f>IF(FJ7="-",NA(),FJ7)</f>
        <v>16.7</v>
      </c>
      <c r="FK17" s="106">
        <f t="shared" ref="FK17:FN17" si="20">IF(FK7="-",NA(),FK7)</f>
        <v>28</v>
      </c>
      <c r="FL17" s="106">
        <f t="shared" si="20"/>
        <v>21</v>
      </c>
      <c r="FM17" s="106">
        <f t="shared" si="20"/>
        <v>29.8</v>
      </c>
      <c r="FN17" s="106">
        <f t="shared" si="20"/>
        <v>26</v>
      </c>
      <c r="FO17" s="100"/>
      <c r="FP17" s="100"/>
      <c r="FQ17" s="100"/>
      <c r="FR17" s="100"/>
      <c r="FS17" s="105" t="s">
        <v>154</v>
      </c>
      <c r="FT17" s="106">
        <f>IF(FT7="-",NA(),FT7)</f>
        <v>36</v>
      </c>
      <c r="FU17" s="106">
        <f t="shared" ref="FU17:FX17" si="21">IF(FU7="-",NA(),FU7)</f>
        <v>29.6</v>
      </c>
      <c r="FV17" s="106">
        <f t="shared" si="21"/>
        <v>24.9</v>
      </c>
      <c r="FW17" s="106">
        <f t="shared" si="21"/>
        <v>17.399999999999999</v>
      </c>
      <c r="FX17" s="106">
        <f t="shared" si="21"/>
        <v>13.3</v>
      </c>
      <c r="FY17" s="100"/>
      <c r="FZ17" s="100"/>
      <c r="GA17" s="100"/>
      <c r="GB17" s="100"/>
      <c r="GC17" s="105" t="s">
        <v>154</v>
      </c>
      <c r="GD17" s="106">
        <f>IF(GD7="-",NA(),GD7)</f>
        <v>67.3</v>
      </c>
      <c r="GE17" s="106">
        <f t="shared" ref="GE17:GH17" si="22">IF(GE7="-",NA(),GE7)</f>
        <v>65.8</v>
      </c>
      <c r="GF17" s="106">
        <f t="shared" si="22"/>
        <v>66.8</v>
      </c>
      <c r="GG17" s="106">
        <f t="shared" si="22"/>
        <v>66.099999999999994</v>
      </c>
      <c r="GH17" s="106">
        <f t="shared" si="22"/>
        <v>66.3</v>
      </c>
      <c r="GI17" s="100"/>
      <c r="GJ17" s="100"/>
      <c r="GK17" s="100"/>
      <c r="GL17" s="100"/>
      <c r="GM17" s="105" t="s">
        <v>154</v>
      </c>
      <c r="GN17" s="106">
        <f>IF(GN7="-",NA(),GN7)</f>
        <v>2.6</v>
      </c>
      <c r="GO17" s="106">
        <f t="shared" ref="GO17:GR17" si="23">IF(GO7="-",NA(),GO7)</f>
        <v>2.4</v>
      </c>
      <c r="GP17" s="106">
        <f t="shared" si="23"/>
        <v>2</v>
      </c>
      <c r="GQ17" s="106">
        <f t="shared" si="23"/>
        <v>2.1</v>
      </c>
      <c r="GR17" s="106">
        <f t="shared" si="23"/>
        <v>2.1</v>
      </c>
      <c r="GS17" s="100"/>
      <c r="GT17" s="100"/>
      <c r="GU17" s="100"/>
      <c r="GV17" s="100"/>
      <c r="GW17" s="100"/>
      <c r="GX17" s="105" t="s">
        <v>154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8" t="s">
        <v>156</v>
      </c>
      <c r="C18" s="198"/>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157</v>
      </c>
      <c r="AY18" s="106">
        <f>IF(BD7="-",NA(),BD7)</f>
        <v>125.7</v>
      </c>
      <c r="AZ18" s="106">
        <f t="shared" ref="AZ18:BC18" si="39">IF(BE7="-",NA(),BE7)</f>
        <v>129.69999999999999</v>
      </c>
      <c r="BA18" s="106">
        <f t="shared" si="39"/>
        <v>135.9</v>
      </c>
      <c r="BB18" s="106">
        <f t="shared" si="39"/>
        <v>130.5</v>
      </c>
      <c r="BC18" s="106">
        <f t="shared" si="39"/>
        <v>129.9</v>
      </c>
      <c r="BD18" s="100"/>
      <c r="BE18" s="100"/>
      <c r="BF18" s="100"/>
      <c r="BG18" s="100"/>
      <c r="BH18" s="100"/>
      <c r="BI18" s="105" t="s">
        <v>157</v>
      </c>
      <c r="BJ18" s="106">
        <f>IF(BO7="-",NA(),BO7)</f>
        <v>124.8</v>
      </c>
      <c r="BK18" s="106">
        <f t="shared" ref="BK18:BN18" si="40">IF(BP7="-",NA(),BP7)</f>
        <v>130.4</v>
      </c>
      <c r="BL18" s="106">
        <f t="shared" si="40"/>
        <v>136.30000000000001</v>
      </c>
      <c r="BM18" s="106">
        <f t="shared" si="40"/>
        <v>130.69999999999999</v>
      </c>
      <c r="BN18" s="106">
        <f t="shared" si="40"/>
        <v>128.9</v>
      </c>
      <c r="BO18" s="100"/>
      <c r="BP18" s="100"/>
      <c r="BQ18" s="100"/>
      <c r="BR18" s="100"/>
      <c r="BS18" s="100"/>
      <c r="BT18" s="105" t="s">
        <v>157</v>
      </c>
      <c r="BU18" s="106">
        <f>IF(BZ7="-",NA(),BZ7)</f>
        <v>638.79999999999995</v>
      </c>
      <c r="BV18" s="106">
        <f t="shared" ref="BV18:BY18" si="41">IF(CA7="-",NA(),CA7)</f>
        <v>716.7</v>
      </c>
      <c r="BW18" s="106">
        <f t="shared" si="41"/>
        <v>688</v>
      </c>
      <c r="BX18" s="106">
        <f t="shared" si="41"/>
        <v>707.7</v>
      </c>
      <c r="BY18" s="106">
        <f t="shared" si="41"/>
        <v>749.1</v>
      </c>
      <c r="BZ18" s="100"/>
      <c r="CA18" s="100"/>
      <c r="CB18" s="100"/>
      <c r="CC18" s="100"/>
      <c r="CD18" s="100"/>
      <c r="CE18" s="105" t="s">
        <v>157</v>
      </c>
      <c r="CF18" s="106">
        <f>IF(CK7="-",NA(),CK7)</f>
        <v>7493.6</v>
      </c>
      <c r="CG18" s="106">
        <f t="shared" ref="CG18:CJ18" si="42">IF(CL7="-",NA(),CL7)</f>
        <v>8014.2</v>
      </c>
      <c r="CH18" s="106">
        <f t="shared" si="42"/>
        <v>8260</v>
      </c>
      <c r="CI18" s="106">
        <f t="shared" si="42"/>
        <v>8600.1</v>
      </c>
      <c r="CJ18" s="106">
        <f t="shared" si="42"/>
        <v>9078.5</v>
      </c>
      <c r="CK18" s="100"/>
      <c r="CL18" s="100"/>
      <c r="CM18" s="100"/>
      <c r="CN18" s="100"/>
      <c r="CO18" s="105" t="s">
        <v>157</v>
      </c>
      <c r="CP18" s="107">
        <f>IF(CU7="-",NA(),CU7)</f>
        <v>1146099</v>
      </c>
      <c r="CQ18" s="107">
        <f t="shared" ref="CQ18:CT18" si="43">IF(CV7="-",NA(),CV7)</f>
        <v>1494682</v>
      </c>
      <c r="CR18" s="107">
        <f t="shared" si="43"/>
        <v>1543942</v>
      </c>
      <c r="CS18" s="107">
        <f t="shared" si="43"/>
        <v>1467681</v>
      </c>
      <c r="CT18" s="107">
        <f t="shared" si="43"/>
        <v>1533303</v>
      </c>
      <c r="CU18" s="100"/>
      <c r="CV18" s="100"/>
      <c r="CW18" s="100"/>
      <c r="CX18" s="100"/>
      <c r="CY18" s="100"/>
      <c r="CZ18" s="105" t="s">
        <v>157</v>
      </c>
      <c r="DA18" s="106">
        <f>IF(DF7="-",NA(),DF7)</f>
        <v>38.4</v>
      </c>
      <c r="DB18" s="106">
        <f t="shared" ref="DB18:DE18" si="44">IF(DG7="-",NA(),DG7)</f>
        <v>37.700000000000003</v>
      </c>
      <c r="DC18" s="106">
        <f t="shared" si="44"/>
        <v>36.200000000000003</v>
      </c>
      <c r="DD18" s="106">
        <f t="shared" si="44"/>
        <v>36.5</v>
      </c>
      <c r="DE18" s="106">
        <f t="shared" si="44"/>
        <v>35.299999999999997</v>
      </c>
      <c r="DF18" s="100"/>
      <c r="DG18" s="100"/>
      <c r="DH18" s="100"/>
      <c r="DI18" s="100"/>
      <c r="DJ18" s="105" t="s">
        <v>157</v>
      </c>
      <c r="DK18" s="106">
        <f>IF(DP7="-",NA(),DP7)</f>
        <v>21.1</v>
      </c>
      <c r="DL18" s="106">
        <f t="shared" ref="DL18:DO18" si="45">IF(DQ7="-",NA(),DQ7)</f>
        <v>20</v>
      </c>
      <c r="DM18" s="106">
        <f t="shared" si="45"/>
        <v>18.2</v>
      </c>
      <c r="DN18" s="106">
        <f t="shared" si="45"/>
        <v>20.9</v>
      </c>
      <c r="DO18" s="106">
        <f t="shared" si="45"/>
        <v>21.1</v>
      </c>
      <c r="DP18" s="100"/>
      <c r="DQ18" s="100"/>
      <c r="DR18" s="100"/>
      <c r="DS18" s="100"/>
      <c r="DT18" s="105" t="s">
        <v>157</v>
      </c>
      <c r="DU18" s="106">
        <f>IF(DZ7="-",NA(),DZ7)</f>
        <v>128.80000000000001</v>
      </c>
      <c r="DV18" s="106">
        <f t="shared" ref="DV18:DY18" si="46">IF(EA7="-",NA(),EA7)</f>
        <v>109.9</v>
      </c>
      <c r="DW18" s="106">
        <f t="shared" si="46"/>
        <v>103.6</v>
      </c>
      <c r="DX18" s="106">
        <f t="shared" si="46"/>
        <v>95.7</v>
      </c>
      <c r="DY18" s="106">
        <f t="shared" si="46"/>
        <v>88.5</v>
      </c>
      <c r="DZ18" s="100"/>
      <c r="EA18" s="100"/>
      <c r="EB18" s="100"/>
      <c r="EC18" s="100"/>
      <c r="ED18" s="105" t="s">
        <v>157</v>
      </c>
      <c r="EE18" s="106">
        <f>IF(EJ7="-",NA(),EJ7)</f>
        <v>59.8</v>
      </c>
      <c r="EF18" s="106">
        <f t="shared" ref="EF18:EI18" si="47">IF(EK7="-",NA(),EK7)</f>
        <v>59.6</v>
      </c>
      <c r="EG18" s="106">
        <f t="shared" si="47"/>
        <v>60.3</v>
      </c>
      <c r="EH18" s="106">
        <f t="shared" si="47"/>
        <v>60.2</v>
      </c>
      <c r="EI18" s="106">
        <f t="shared" si="47"/>
        <v>61.2</v>
      </c>
      <c r="EJ18" s="100"/>
      <c r="EK18" s="100"/>
      <c r="EL18" s="100"/>
      <c r="EM18" s="100"/>
      <c r="EN18" s="105" t="s">
        <v>157</v>
      </c>
      <c r="EO18" s="106">
        <f>IF(ET7="-",NA(),ET7)</f>
        <v>16.2</v>
      </c>
      <c r="EP18" s="106">
        <f t="shared" ref="EP18:ES18" si="48">IF(EU7="-",NA(),EU7)</f>
        <v>18.7</v>
      </c>
      <c r="EQ18" s="106">
        <f t="shared" si="48"/>
        <v>20.5</v>
      </c>
      <c r="ER18" s="106">
        <f t="shared" si="48"/>
        <v>21.4</v>
      </c>
      <c r="ES18" s="106">
        <f t="shared" si="48"/>
        <v>22.6</v>
      </c>
      <c r="ET18" s="100"/>
      <c r="EU18" s="100"/>
      <c r="EV18" s="100"/>
      <c r="EW18" s="100"/>
      <c r="EX18" s="100"/>
      <c r="EY18" s="105" t="s">
        <v>157</v>
      </c>
      <c r="EZ18" s="106">
        <f>IF(OR(NOT($EZ$8),FE7="-"),NA(),FE7)</f>
        <v>39.5</v>
      </c>
      <c r="FA18" s="106">
        <f>IF(OR(NOT($EZ$8),FF7="-"),NA(),FF7)</f>
        <v>39.1</v>
      </c>
      <c r="FB18" s="106">
        <f>IF(OR(NOT($EZ$8),FG7="-"),NA(),FG7)</f>
        <v>37.299999999999997</v>
      </c>
      <c r="FC18" s="106">
        <f>IF(OR(NOT($EZ$8),FH7="-"),NA(),FH7)</f>
        <v>38</v>
      </c>
      <c r="FD18" s="106">
        <f>IF(OR(NOT($EZ$8),FI7="-"),NA(),FI7)</f>
        <v>36.5</v>
      </c>
      <c r="FE18" s="100"/>
      <c r="FF18" s="100"/>
      <c r="FG18" s="100"/>
      <c r="FH18" s="100"/>
      <c r="FI18" s="105" t="s">
        <v>157</v>
      </c>
      <c r="FJ18" s="106">
        <f>IF(OR(NOT($FJ$8),FO7="-"),NA(),FO7)</f>
        <v>22</v>
      </c>
      <c r="FK18" s="106">
        <f>IF(OR(NOT($FJ$8),FP7="-"),NA(),FP7)</f>
        <v>21.4</v>
      </c>
      <c r="FL18" s="106">
        <f>IF(OR(NOT($FJ$8),FQ7="-"),NA(),FQ7)</f>
        <v>19.3</v>
      </c>
      <c r="FM18" s="106">
        <f>IF(OR(NOT($FJ$8),FR7="-"),NA(),FR7)</f>
        <v>20.6</v>
      </c>
      <c r="FN18" s="106">
        <f>IF(OR(NOT($FJ$8),FS7="-"),NA(),FS7)</f>
        <v>21.6</v>
      </c>
      <c r="FO18" s="100"/>
      <c r="FP18" s="100"/>
      <c r="FQ18" s="100"/>
      <c r="FR18" s="100"/>
      <c r="FS18" s="105" t="s">
        <v>157</v>
      </c>
      <c r="FT18" s="106">
        <f>IF(OR(NOT($FT$8),FY7="-"),NA(),FY7)</f>
        <v>105.7</v>
      </c>
      <c r="FU18" s="106">
        <f>IF(OR(NOT($FT$8),FZ7="-"),NA(),FZ7)</f>
        <v>89.4</v>
      </c>
      <c r="FV18" s="106">
        <f>IF(OR(NOT($FT$8),GA7="-"),NA(),GA7)</f>
        <v>83.3</v>
      </c>
      <c r="FW18" s="106">
        <f>IF(OR(NOT($FT$8),GB7="-"),NA(),GB7)</f>
        <v>73.2</v>
      </c>
      <c r="FX18" s="106">
        <f>IF(OR(NOT($FT$8),GC7="-"),NA(),GC7)</f>
        <v>71.400000000000006</v>
      </c>
      <c r="FY18" s="100"/>
      <c r="FZ18" s="100"/>
      <c r="GA18" s="100"/>
      <c r="GB18" s="100"/>
      <c r="GC18" s="105" t="s">
        <v>157</v>
      </c>
      <c r="GD18" s="106">
        <f>IF(OR(NOT($GD$8),GI7="-"),NA(),GI7)</f>
        <v>61.3</v>
      </c>
      <c r="GE18" s="106">
        <f>IF(OR(NOT($GD$8),GJ7="-"),NA(),GJ7)</f>
        <v>61.7</v>
      </c>
      <c r="GF18" s="106">
        <f>IF(OR(NOT($GD$8),GK7="-"),NA(),GK7)</f>
        <v>62.1</v>
      </c>
      <c r="GG18" s="106">
        <f>IF(OR(NOT($GD$8),GL7="-"),NA(),GL7)</f>
        <v>62.6</v>
      </c>
      <c r="GH18" s="106">
        <f>IF(OR(NOT($GD$8),GM7="-"),NA(),GM7)</f>
        <v>63.4</v>
      </c>
      <c r="GI18" s="100"/>
      <c r="GJ18" s="100"/>
      <c r="GK18" s="100"/>
      <c r="GL18" s="100"/>
      <c r="GM18" s="105" t="s">
        <v>157</v>
      </c>
      <c r="GN18" s="106">
        <f>IF(OR(NOT($GN$8),GS7="-"),NA(),GS7)</f>
        <v>11.9</v>
      </c>
      <c r="GO18" s="106">
        <f>IF(OR(NOT($GN$8),GT7="-"),NA(),GT7)</f>
        <v>13.3</v>
      </c>
      <c r="GP18" s="106">
        <f>IF(OR(NOT($GN$8),GU7="-"),NA(),GU7)</f>
        <v>14.4</v>
      </c>
      <c r="GQ18" s="106">
        <f>IF(OR(NOT($GN$8),GV7="-"),NA(),GV7)</f>
        <v>15.3</v>
      </c>
      <c r="GR18" s="106">
        <f>IF(OR(NOT($GN$8),GW7="-"),NA(),GW7)</f>
        <v>16.100000000000001</v>
      </c>
      <c r="GS18" s="100"/>
      <c r="GT18" s="100"/>
      <c r="GU18" s="100"/>
      <c r="GV18" s="100"/>
      <c r="GW18" s="100"/>
      <c r="GX18" s="105" t="s">
        <v>157</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157</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157</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157</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158</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157</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157</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157</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157</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8" t="s">
        <v>159</v>
      </c>
      <c r="C19" s="198"/>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141</v>
      </c>
      <c r="AY19" s="106">
        <f>$BI$7</f>
        <v>100</v>
      </c>
      <c r="AZ19" s="106">
        <f t="shared" ref="AZ19:BC19" si="49">$BI$7</f>
        <v>100</v>
      </c>
      <c r="BA19" s="106">
        <f t="shared" si="49"/>
        <v>100</v>
      </c>
      <c r="BB19" s="106">
        <f t="shared" si="49"/>
        <v>100</v>
      </c>
      <c r="BC19" s="106">
        <f t="shared" si="49"/>
        <v>100</v>
      </c>
      <c r="BD19" s="100"/>
      <c r="BE19" s="100"/>
      <c r="BF19" s="100"/>
      <c r="BG19" s="100"/>
      <c r="BH19" s="100"/>
      <c r="BI19" s="108" t="s">
        <v>141</v>
      </c>
      <c r="BJ19" s="106">
        <f>$BT$7</f>
        <v>100</v>
      </c>
      <c r="BK19" s="106">
        <f>$BT$7</f>
        <v>100</v>
      </c>
      <c r="BL19" s="106">
        <f>$BT$7</f>
        <v>100</v>
      </c>
      <c r="BM19" s="106">
        <f>$BT$7</f>
        <v>100</v>
      </c>
      <c r="BN19" s="106">
        <f>$BT$7</f>
        <v>100</v>
      </c>
      <c r="BO19" s="100"/>
      <c r="BP19" s="100"/>
      <c r="BQ19" s="100"/>
      <c r="BR19" s="100"/>
      <c r="BS19" s="100"/>
      <c r="BT19" s="108" t="s">
        <v>141</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8" t="s">
        <v>160</v>
      </c>
      <c r="C20" s="198"/>
      <c r="D20" s="100"/>
    </row>
    <row r="21" spans="1:374" x14ac:dyDescent="0.15">
      <c r="A21" s="97">
        <f t="shared" si="7"/>
        <v>7</v>
      </c>
      <c r="B21" s="198" t="s">
        <v>161</v>
      </c>
      <c r="C21" s="198"/>
      <c r="D21" s="100"/>
    </row>
    <row r="22" spans="1:374" x14ac:dyDescent="0.15">
      <c r="A22" s="97">
        <f t="shared" si="7"/>
        <v>8</v>
      </c>
      <c r="B22" s="198" t="s">
        <v>162</v>
      </c>
      <c r="C22" s="198"/>
      <c r="D22" s="100"/>
      <c r="E22" s="200" t="s">
        <v>163</v>
      </c>
      <c r="F22" s="201"/>
      <c r="G22" s="201"/>
      <c r="H22" s="201"/>
      <c r="I22" s="202"/>
    </row>
    <row r="23" spans="1:374" x14ac:dyDescent="0.15">
      <c r="A23" s="97">
        <f t="shared" si="7"/>
        <v>9</v>
      </c>
      <c r="B23" s="198" t="s">
        <v>164</v>
      </c>
      <c r="C23" s="198"/>
      <c r="D23" s="100"/>
      <c r="E23" s="203"/>
      <c r="F23" s="204"/>
      <c r="G23" s="204"/>
      <c r="H23" s="204"/>
      <c r="I23" s="205"/>
    </row>
    <row r="24" spans="1:374" x14ac:dyDescent="0.15">
      <c r="A24" s="97">
        <f t="shared" si="7"/>
        <v>10</v>
      </c>
      <c r="B24" s="198" t="s">
        <v>165</v>
      </c>
      <c r="C24" s="198"/>
      <c r="D24" s="100"/>
      <c r="E24" s="203"/>
      <c r="F24" s="204"/>
      <c r="G24" s="204"/>
      <c r="H24" s="204"/>
      <c r="I24" s="205"/>
    </row>
    <row r="25" spans="1:374" x14ac:dyDescent="0.15">
      <c r="A25" s="97">
        <f t="shared" si="7"/>
        <v>11</v>
      </c>
      <c r="B25" s="198" t="s">
        <v>166</v>
      </c>
      <c r="C25" s="198"/>
      <c r="D25" s="100"/>
      <c r="E25" s="203"/>
      <c r="F25" s="204"/>
      <c r="G25" s="204"/>
      <c r="H25" s="204"/>
      <c r="I25" s="205"/>
    </row>
    <row r="26" spans="1:374" x14ac:dyDescent="0.15">
      <c r="A26" s="97">
        <f t="shared" si="7"/>
        <v>12</v>
      </c>
      <c r="B26" s="198" t="s">
        <v>167</v>
      </c>
      <c r="C26" s="198"/>
      <c r="D26" s="100"/>
      <c r="E26" s="203"/>
      <c r="F26" s="204"/>
      <c r="G26" s="204"/>
      <c r="H26" s="204"/>
      <c r="I26" s="205"/>
    </row>
    <row r="27" spans="1:374" x14ac:dyDescent="0.15">
      <c r="A27" s="97">
        <f t="shared" si="7"/>
        <v>13</v>
      </c>
      <c r="B27" s="198" t="s">
        <v>168</v>
      </c>
      <c r="C27" s="198"/>
      <c r="D27" s="100"/>
      <c r="E27" s="203"/>
      <c r="F27" s="204"/>
      <c r="G27" s="204"/>
      <c r="H27" s="204"/>
      <c r="I27" s="205"/>
    </row>
    <row r="28" spans="1:374" x14ac:dyDescent="0.15">
      <c r="A28" s="97">
        <f t="shared" si="7"/>
        <v>14</v>
      </c>
      <c r="B28" s="198" t="s">
        <v>169</v>
      </c>
      <c r="C28" s="198"/>
      <c r="D28" s="100"/>
      <c r="E28" s="203"/>
      <c r="F28" s="204"/>
      <c r="G28" s="204"/>
      <c r="H28" s="204"/>
      <c r="I28" s="205"/>
    </row>
    <row r="29" spans="1:374" x14ac:dyDescent="0.15">
      <c r="A29" s="97">
        <f t="shared" si="7"/>
        <v>15</v>
      </c>
      <c r="B29" s="198" t="s">
        <v>170</v>
      </c>
      <c r="C29" s="198"/>
      <c r="D29" s="100"/>
      <c r="E29" s="203"/>
      <c r="F29" s="204"/>
      <c r="G29" s="204"/>
      <c r="H29" s="204"/>
      <c r="I29" s="205"/>
    </row>
    <row r="30" spans="1:374" x14ac:dyDescent="0.15">
      <c r="A30" s="97">
        <f t="shared" si="7"/>
        <v>16</v>
      </c>
      <c r="B30" s="198" t="s">
        <v>171</v>
      </c>
      <c r="C30" s="198"/>
      <c r="D30" s="100"/>
      <c r="E30" s="203"/>
      <c r="F30" s="204"/>
      <c r="G30" s="204"/>
      <c r="H30" s="204"/>
      <c r="I30" s="205"/>
    </row>
    <row r="31" spans="1:374" x14ac:dyDescent="0.15">
      <c r="A31" s="97">
        <f t="shared" si="7"/>
        <v>17</v>
      </c>
      <c r="B31" s="198" t="s">
        <v>172</v>
      </c>
      <c r="C31" s="198"/>
      <c r="D31" s="100"/>
      <c r="E31" s="203"/>
      <c r="F31" s="204"/>
      <c r="G31" s="204"/>
      <c r="H31" s="204"/>
      <c r="I31" s="205"/>
    </row>
    <row r="32" spans="1:374" x14ac:dyDescent="0.15">
      <c r="A32" s="97">
        <f t="shared" si="7"/>
        <v>18</v>
      </c>
      <c r="B32" s="198" t="s">
        <v>173</v>
      </c>
      <c r="C32" s="198"/>
      <c r="D32" s="100"/>
      <c r="E32" s="203"/>
      <c r="F32" s="204"/>
      <c r="G32" s="204"/>
      <c r="H32" s="204"/>
      <c r="I32" s="205"/>
    </row>
    <row r="33" spans="1:9" x14ac:dyDescent="0.15">
      <c r="A33" s="97">
        <f t="shared" si="7"/>
        <v>19</v>
      </c>
      <c r="B33" s="198" t="s">
        <v>174</v>
      </c>
      <c r="C33" s="198"/>
      <c r="D33" s="100"/>
      <c r="E33" s="203"/>
      <c r="F33" s="204"/>
      <c r="G33" s="204"/>
      <c r="H33" s="204"/>
      <c r="I33" s="205"/>
    </row>
    <row r="34" spans="1:9" x14ac:dyDescent="0.15">
      <c r="A34" s="97">
        <f t="shared" si="7"/>
        <v>20</v>
      </c>
      <c r="B34" s="198" t="s">
        <v>175</v>
      </c>
      <c r="C34" s="198"/>
      <c r="D34" s="100"/>
      <c r="E34" s="203"/>
      <c r="F34" s="204"/>
      <c r="G34" s="204"/>
      <c r="H34" s="204"/>
      <c r="I34" s="205"/>
    </row>
    <row r="35" spans="1:9" ht="25.5" customHeight="1" x14ac:dyDescent="0.15">
      <c r="E35" s="206"/>
      <c r="F35" s="207"/>
      <c r="G35" s="207"/>
      <c r="H35" s="207"/>
      <c r="I35" s="208"/>
    </row>
    <row r="36" spans="1:9" x14ac:dyDescent="0.15">
      <c r="A36" t="s">
        <v>176</v>
      </c>
      <c r="B36" t="s">
        <v>177</v>
      </c>
    </row>
    <row r="37" spans="1:9" x14ac:dyDescent="0.15">
      <c r="A37" t="s">
        <v>178</v>
      </c>
      <c r="B37" t="s">
        <v>179</v>
      </c>
    </row>
    <row r="38" spans="1:9" x14ac:dyDescent="0.15">
      <c r="A38" t="s">
        <v>180</v>
      </c>
      <c r="B38" t="s">
        <v>181</v>
      </c>
    </row>
    <row r="39" spans="1:9" x14ac:dyDescent="0.15">
      <c r="A39" t="s">
        <v>182</v>
      </c>
      <c r="B39" t="s">
        <v>183</v>
      </c>
    </row>
    <row r="40" spans="1:9" x14ac:dyDescent="0.15">
      <c r="A40" t="s">
        <v>184</v>
      </c>
      <c r="B40" t="s">
        <v>185</v>
      </c>
    </row>
    <row r="41" spans="1:9" x14ac:dyDescent="0.15">
      <c r="A41" t="s">
        <v>186</v>
      </c>
      <c r="B41" t="s">
        <v>187</v>
      </c>
    </row>
    <row r="42" spans="1:9" x14ac:dyDescent="0.15">
      <c r="A42" t="s">
        <v>188</v>
      </c>
      <c r="B42" t="s">
        <v>189</v>
      </c>
    </row>
    <row r="43" spans="1:9" x14ac:dyDescent="0.15">
      <c r="A43" t="s">
        <v>190</v>
      </c>
      <c r="B43" t="s">
        <v>191</v>
      </c>
    </row>
    <row r="44" spans="1:9" x14ac:dyDescent="0.15">
      <c r="A44" t="s">
        <v>192</v>
      </c>
      <c r="B44" t="s">
        <v>193</v>
      </c>
    </row>
    <row r="45" spans="1:9" x14ac:dyDescent="0.15">
      <c r="A45" t="s">
        <v>194</v>
      </c>
      <c r="B45" t="s">
        <v>195</v>
      </c>
    </row>
    <row r="46" spans="1:9" x14ac:dyDescent="0.15">
      <c r="A46" t="s">
        <v>196</v>
      </c>
      <c r="B46" t="s">
        <v>197</v>
      </c>
    </row>
    <row r="47" spans="1:9" x14ac:dyDescent="0.15">
      <c r="A47" t="s">
        <v>198</v>
      </c>
      <c r="B47" t="s">
        <v>199</v>
      </c>
    </row>
    <row r="48" spans="1:9" x14ac:dyDescent="0.15">
      <c r="A48" t="s">
        <v>200</v>
      </c>
      <c r="B48" t="s">
        <v>201</v>
      </c>
    </row>
    <row r="49" spans="1:2" x14ac:dyDescent="0.15">
      <c r="A49" t="s">
        <v>202</v>
      </c>
      <c r="B49" t="s">
        <v>203</v>
      </c>
    </row>
    <row r="50" spans="1:2" x14ac:dyDescent="0.15">
      <c r="A50" t="s">
        <v>204</v>
      </c>
      <c r="B50" t="s">
        <v>205</v>
      </c>
    </row>
    <row r="51" spans="1:2" x14ac:dyDescent="0.15">
      <c r="A51" t="s">
        <v>206</v>
      </c>
      <c r="B51" t="s">
        <v>207</v>
      </c>
    </row>
    <row r="52" spans="1:2" x14ac:dyDescent="0.15">
      <c r="A52" t="s">
        <v>208</v>
      </c>
      <c r="B52" t="s">
        <v>209</v>
      </c>
    </row>
    <row r="53" spans="1:2" x14ac:dyDescent="0.15">
      <c r="A53" t="s">
        <v>210</v>
      </c>
      <c r="B53" t="s">
        <v>211</v>
      </c>
    </row>
    <row r="54" spans="1:2" x14ac:dyDescent="0.15">
      <c r="A54" t="s">
        <v>212</v>
      </c>
      <c r="B54" t="s">
        <v>213</v>
      </c>
    </row>
    <row r="55" spans="1:2" x14ac:dyDescent="0.15">
      <c r="A55" t="s">
        <v>214</v>
      </c>
      <c r="B55" t="s">
        <v>215</v>
      </c>
    </row>
    <row r="56" spans="1:2" x14ac:dyDescent="0.15">
      <c r="A56" t="s">
        <v>216</v>
      </c>
      <c r="B56" t="s">
        <v>217</v>
      </c>
    </row>
    <row r="57" spans="1:2" x14ac:dyDescent="0.15">
      <c r="A57" t="s">
        <v>218</v>
      </c>
      <c r="B57" t="s">
        <v>219</v>
      </c>
    </row>
    <row r="58" spans="1:2" x14ac:dyDescent="0.15">
      <c r="A58" t="s">
        <v>220</v>
      </c>
      <c r="B58" t="s">
        <v>221</v>
      </c>
    </row>
    <row r="59" spans="1:2" x14ac:dyDescent="0.15">
      <c r="A59" t="s">
        <v>222</v>
      </c>
      <c r="B59" t="s">
        <v>223</v>
      </c>
    </row>
    <row r="60" spans="1:2" x14ac:dyDescent="0.15">
      <c r="A60" t="s">
        <v>224</v>
      </c>
      <c r="B60" t="s">
        <v>225</v>
      </c>
    </row>
    <row r="61" spans="1:2" x14ac:dyDescent="0.15">
      <c r="A61" t="s">
        <v>226</v>
      </c>
      <c r="B61" t="s">
        <v>227</v>
      </c>
    </row>
    <row r="62" spans="1:2" x14ac:dyDescent="0.15">
      <c r="A62" t="s">
        <v>228</v>
      </c>
      <c r="B62" t="s">
        <v>229</v>
      </c>
    </row>
    <row r="63" spans="1:2" x14ac:dyDescent="0.15">
      <c r="A63" t="s">
        <v>230</v>
      </c>
      <c r="B63" t="s">
        <v>231</v>
      </c>
    </row>
    <row r="64" spans="1:2" x14ac:dyDescent="0.15">
      <c r="A64" t="s">
        <v>232</v>
      </c>
      <c r="B64" t="s">
        <v>233</v>
      </c>
    </row>
    <row r="65" spans="1:2" x14ac:dyDescent="0.15">
      <c r="A65" t="s">
        <v>234</v>
      </c>
      <c r="B65" t="s">
        <v>235</v>
      </c>
    </row>
    <row r="66" spans="1:2" x14ac:dyDescent="0.15">
      <c r="A66" t="s">
        <v>236</v>
      </c>
      <c r="B66" t="s">
        <v>237</v>
      </c>
    </row>
    <row r="67" spans="1:2" x14ac:dyDescent="0.15">
      <c r="A67" t="s">
        <v>238</v>
      </c>
      <c r="B67" t="s">
        <v>237</v>
      </c>
    </row>
    <row r="68" spans="1:2" x14ac:dyDescent="0.15">
      <c r="A68" t="s">
        <v>239</v>
      </c>
      <c r="B68" t="s">
        <v>237</v>
      </c>
    </row>
    <row r="69" spans="1:2" x14ac:dyDescent="0.15">
      <c r="A69" t="s">
        <v>240</v>
      </c>
      <c r="B69" t="s">
        <v>237</v>
      </c>
    </row>
    <row r="70" spans="1:2" x14ac:dyDescent="0.15">
      <c r="A70" t="s">
        <v>241</v>
      </c>
      <c r="B70" t="s">
        <v>237</v>
      </c>
    </row>
    <row r="71" spans="1:2" x14ac:dyDescent="0.15">
      <c r="A71" t="s">
        <v>242</v>
      </c>
      <c r="B71" t="s">
        <v>237</v>
      </c>
    </row>
    <row r="72" spans="1:2" x14ac:dyDescent="0.15">
      <c r="A72" t="s">
        <v>243</v>
      </c>
      <c r="B72" t="s">
        <v>237</v>
      </c>
    </row>
    <row r="73" spans="1:2" x14ac:dyDescent="0.15">
      <c r="A73" t="s">
        <v>244</v>
      </c>
      <c r="B73" t="s">
        <v>237</v>
      </c>
    </row>
    <row r="74" spans="1:2" x14ac:dyDescent="0.15">
      <c r="A74" t="s">
        <v>245</v>
      </c>
      <c r="B74" t="s">
        <v>237</v>
      </c>
    </row>
    <row r="75" spans="1:2" x14ac:dyDescent="0.15">
      <c r="A75" t="s">
        <v>246</v>
      </c>
      <c r="B75" t="s">
        <v>237</v>
      </c>
    </row>
    <row r="76" spans="1:2" x14ac:dyDescent="0.15">
      <c r="A76" t="s">
        <v>247</v>
      </c>
      <c r="B76" t="s">
        <v>237</v>
      </c>
    </row>
    <row r="77" spans="1:2" x14ac:dyDescent="0.15">
      <c r="A77" t="s">
        <v>248</v>
      </c>
      <c r="B77" t="s">
        <v>237</v>
      </c>
    </row>
    <row r="78" spans="1:2" x14ac:dyDescent="0.15">
      <c r="A78" t="s">
        <v>249</v>
      </c>
      <c r="B78" t="s">
        <v>237</v>
      </c>
    </row>
    <row r="79" spans="1:2" x14ac:dyDescent="0.15">
      <c r="A79" t="s">
        <v>250</v>
      </c>
      <c r="B79" t="s">
        <v>237</v>
      </c>
    </row>
    <row r="80" spans="1:2" x14ac:dyDescent="0.15">
      <c r="A80" t="s">
        <v>251</v>
      </c>
      <c r="B80" t="s">
        <v>237</v>
      </c>
    </row>
    <row r="81" spans="1:2" x14ac:dyDescent="0.15">
      <c r="A81" t="s">
        <v>252</v>
      </c>
      <c r="B81" t="s">
        <v>237</v>
      </c>
    </row>
    <row r="82" spans="1:2" x14ac:dyDescent="0.15">
      <c r="A82" t="s">
        <v>253</v>
      </c>
      <c r="B82" t="s">
        <v>237</v>
      </c>
    </row>
    <row r="83" spans="1:2" x14ac:dyDescent="0.15">
      <c r="A83" t="s">
        <v>254</v>
      </c>
      <c r="B83" t="s">
        <v>237</v>
      </c>
    </row>
    <row r="84" spans="1:2" x14ac:dyDescent="0.15">
      <c r="A84" t="s">
        <v>255</v>
      </c>
      <c r="B84" t="s">
        <v>237</v>
      </c>
    </row>
    <row r="85" spans="1:2" x14ac:dyDescent="0.15">
      <c r="A85" t="s">
        <v>256</v>
      </c>
      <c r="B85" t="s">
        <v>237</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2020-01-28T06:13:16Z</cp:lastPrinted>
  <dcterms:created xsi:type="dcterms:W3CDTF">2019-12-05T07:13:54Z</dcterms:created>
  <dcterms:modified xsi:type="dcterms:W3CDTF">2020-01-28T06:22:00Z</dcterms:modified>
  <cp:category/>
</cp:coreProperties>
</file>