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160_財政課\02\&amp;　資金管理担当専用\○決算主任業務\04  公営企業決算統計\Ｈ３０決算統計\13 経営比較分析表の分析等（電気・病院・下水）\04 各部局回答\01 下水道\"/>
    </mc:Choice>
  </mc:AlternateContent>
  <workbookProtection workbookAlgorithmName="SHA-512" workbookHashValue="csr2O7FXVYjzc62BJUVWUXRLGADjkdrC6X/kRenyOnmkqiAO/+oOI8QqnWKlfc64GBNr5zT4dVUfY0evxeFfHg==" workbookSaltValue="LzEt6xmgeuKxen4ifh9i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<sst xmlns="http://schemas.openxmlformats.org/spreadsheetml/2006/main" count="228" uniqueCount="114">
  <si>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</si>
  <si>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</si>
  <si>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</si>
  <si>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</si>
  <si>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</si>
  <si>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</si>
  <si>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</si>
  <si>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</si>
  <si>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</si>
  <si>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</si>
  <si>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</si>
  <si>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</si>
  <si>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</si>
  <si>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</si>
  <si>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</si>
  <si>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</si>
  <si>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</si>
  <si>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</si>
  <si>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</si>
  <si>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</si>
  <si>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</si>
  <si>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</si>
  <si>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</si>
  <si>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</si>
  <si>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</si>
  <si>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</si>
  <si>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</si>
  <si>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</si>
  <si>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</si>
  <si>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</si>
  <si>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</si>
  <si>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</si>
  <si>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</si>
  <si>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</si>
  <si>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</si>
  <si>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</si>
  <si>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</si>
  <si>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</si>
  <si>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</si>
  <si>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</si>
  <si>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</si>
  <si>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</si>
  <si>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</si>
  <si>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</si>
  <si>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</si>
  <si>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</si>
  <si>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</si>
  <si>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</si>
  <si>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</si>
  <si>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</si>
  <si>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</si>
  <si>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</si>
  <si>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</si>
  <si>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</si>
  <si>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</si>
  <si>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</si>
  <si>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</si>
  <si>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</si>
  <si>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</si>
  <si>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</si>
  <si>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</si>
  <si>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</si>
  <si>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</si>
  <si>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</si>
  <si>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</si>
  <si>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</si>
  <si>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</si>
  <si>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</si>
  <si>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</si>
  <si>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</si>
  <si>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</si>
  <si>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</si>
  <si>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</si>
  <si>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</si>
  <si>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</si>
  <si>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</si>
  <si>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</si>
  <si>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</si>
  <si>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</si>
  <si>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</si>
  <si>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</si>
  <si>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</si>
  <si>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</si>
  <si>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</si>
  <si>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</si>
  <si>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</si>
  <si>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</si>
  <si>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</si>
  <si>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</si>
  <si>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</si>
  <si>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</si>
  <si>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</si>
  <si>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</si>
  <si>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</si>
  <si>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</si>
  <si>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</si>
  <si>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</si>
  <si>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</si>
  <si>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</si>
  <si>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</si>
  <si>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</si>
  <si>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</si>
  <si>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</si>
  <si>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</si>
  <si>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</si>
  <si>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</si>
  <si>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</si>
  <si>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</si>
  <si>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</si>
  <si>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</si>
  <si>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</si>
  <si>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県の流域下水道は古いもので昭和61年に供用開始しており、平成31年3月で33年が経過するが、管渠の耐用年数は50年であることから、現時点では修繕箇所は少なく健全な状態と考える。ただし、定期点検の中で整備地域の地理的状況等から経過年数に関わらず劣化が進んだ箇所も散見されるため、その都度修繕等を実施しており、腐食対策工事等を行い長寿命化を図っているところである。今後も引き続き定期点検を着実に行い老朽化の状況を把握するとともに必要な修繕や更新を行っていく。</t>
    <phoneticPr fontId="4"/>
  </si>
  <si>
    <t>●収益的収支比率・企業債残高対事業規模比率
平成28年度より地方債の償還元金（資本費）のうち「分流式下水道等に要する経費」について全額県が負担するものとして繰入金へ計上したため、収益的収支は平成28年度に大幅に改善した。
流域下水道事業における「分流式下水道等に要する経費」については、県と市町村の間で適切な負担区分を決めるべきことから、令和2年度の法適化を見据え、関係市町村の間で負担区分を決めることが課題である。
●汚水処理原価
本県流域下水道は、地理的に急峻な地形に整備され、幹線管渠の延長も比較的長い一方で有収水量は大都市圏と比べ多くないことから、汚水処理原価は高くなる傾向にある。なお、平成28年度より汚水資本費の計上を「分流式下水道等に要する経費」に改めたため、汚水処理原価が大幅に減額となった。
●施設利用率
類似団体の平均値を下回っているが、近年は接続率の上昇等に伴い利用率は高まっている。また、平成23年の晴天時一日最大処理量による利用率は70％であり、処理水量の急激な増加にも対応した施設規模である。
●水洗化率
H26～H30までの現在処理区域内人口の上昇率は4.1ポイントに対し、水洗化率も6.4ポイントである。幹線管渠の整備はほぼ完了していることから、引き続き関係市町村と連携し更なる向上に取り組むことが必要である。</t>
    <rPh sb="95" eb="97">
      <t>ヘイセイ</t>
    </rPh>
    <rPh sb="99" eb="101">
      <t>ネンド</t>
    </rPh>
    <rPh sb="170" eb="172">
      <t>レイワ</t>
    </rPh>
    <rPh sb="481" eb="483">
      <t>ゲンザイ</t>
    </rPh>
    <rPh sb="547" eb="549">
      <t>カンケイ</t>
    </rPh>
    <phoneticPr fontId="4"/>
  </si>
  <si>
    <t>今後到来する施設・設備の大量更新期に適切に対応しつつ経営の健全化を一層図り、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・下水道の維持管理に関して、下水道公社が行う包括的民間委託契約を推進し経費の節減を図っていく。
・一般会計繰出基準に定められた経費のうち「分流式下水道等に要する経費」については「その経営に伴う収入をもって充てることができないと認められるもの」について繰出が認められる主旨からして、県と関係市町村の間で適切な負担割合を決定することが必要である。
・令和2年4月から地方公営企業法が適用（財務規程等）され、経営状況がより明確になることから、適切な料金（負担金）水準についても、関係市町村と協議しながら検討することも必要である。</t>
    <rPh sb="317" eb="319">
      <t>レイワ</t>
    </rPh>
    <rPh sb="345" eb="347">
      <t>ケイエイ</t>
    </rPh>
    <rPh sb="347" eb="349">
      <t>ジョウキョウ</t>
    </rPh>
    <rPh sb="352" eb="354">
      <t>メイカク</t>
    </rPh>
    <rPh sb="362" eb="364">
      <t>テキセツ</t>
    </rPh>
    <rPh sb="365" eb="367">
      <t>リョウキン</t>
    </rPh>
    <rPh sb="368" eb="371">
      <t>フタンキン</t>
    </rPh>
    <rPh sb="372" eb="374">
      <t>スイジュン</t>
    </rPh>
    <rPh sb="380" eb="382">
      <t>カンケイ</t>
    </rPh>
    <rPh sb="382" eb="385">
      <t>シチョウソン</t>
    </rPh>
    <rPh sb="386" eb="388">
      <t>キョウギ</t>
    </rPh>
    <rPh sb="392" eb="394">
      <t>ケントウ</t>
    </rPh>
    <rPh sb="399" eb="4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</si>
</sst>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0.14000000000000001</c:v>
                </c:pt>
                <c:pt idx="2">
                  <c:v>0.32</c:v>
                </c:pt>
                <c:pt idx="3">
                  <c:v>0.43</c:v>
                </c:pt>
                <c:pt idx="4">
                  <c:v>0.04</c:v>
                </c:pt>
              </c:numCache>
            </c:numRef>
          </c:val>
          <c:extLst>
            <c:ext xmlns:c16="http://schemas.microsoft.com/office/drawing/2014/chart" uri="{C3380CC4-5D6E-409C-BE32-E72D297353CC}">
              <c16:uniqueId val="{00000000-19DB-4CB7-B534-10A044B66A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0.06</c:v>
                </c:pt>
                <c:pt idx="2">
                  <c:v>7.0000000000000007E-2</c:v>
                </c:pt>
                <c:pt idx="3">
                  <c:v>0.17</c:v>
                </c:pt>
                <c:pt idx="4">
                  <c:v>0.05</c:v>
                </c:pt>
              </c:numCache>
            </c:numRef>
          </c:val>
          <c:smooth val="0"/>
          <c:extLst>
            <c:ext xmlns:c16="http://schemas.microsoft.com/office/drawing/2014/chart" uri="{C3380CC4-5D6E-409C-BE32-E72D297353CC}">
              <c16:uniqueId val="{00000001-19DB-4CB7-B534-10A044B66A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54.67</c:v>
                </c:pt>
                <c:pt idx="1">
                  <c:v>57.97</c:v>
                </c:pt>
                <c:pt idx="2">
                  <c:v>57.97</c:v>
                </c:pt>
                <c:pt idx="3">
                  <c:v>59.18</c:v>
                </c:pt>
                <c:pt idx="4">
                  <c:v>59.43</c:v>
                </c:pt>
              </c:numCache>
            </c:numRef>
          </c:val>
          <c:extLst>
            <c:ext xmlns:c16="http://schemas.microsoft.com/office/drawing/2014/chart" uri="{C3380CC4-5D6E-409C-BE32-E72D297353CC}">
              <c16:uniqueId val="{00000000-1411-4054-9B0C-411F1821EF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64.09</c:v>
                </c:pt>
                <c:pt idx="2">
                  <c:v>65.900000000000006</c:v>
                </c:pt>
                <c:pt idx="3">
                  <c:v>65.33</c:v>
                </c:pt>
                <c:pt idx="4">
                  <c:v>66.11</c:v>
                </c:pt>
              </c:numCache>
            </c:numRef>
          </c:val>
          <c:smooth val="0"/>
          <c:extLst>
            <c:ext xmlns:c16="http://schemas.microsoft.com/office/drawing/2014/chart" uri="{C3380CC4-5D6E-409C-BE32-E72D297353CC}">
              <c16:uniqueId val="{00000001-1411-4054-9B0C-411F1821EF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82.8</c:v>
                </c:pt>
                <c:pt idx="1">
                  <c:v>83.98</c:v>
                </c:pt>
                <c:pt idx="2">
                  <c:v>84.34</c:v>
                </c:pt>
                <c:pt idx="3">
                  <c:v>84.33</c:v>
                </c:pt>
                <c:pt idx="4">
                  <c:v>84.64</c:v>
                </c:pt>
              </c:numCache>
            </c:numRef>
          </c:val>
          <c:extLst>
            <c:ext xmlns:c16="http://schemas.microsoft.com/office/drawing/2014/chart" uri="{C3380CC4-5D6E-409C-BE32-E72D297353CC}">
              <c16:uniqueId val="{00000000-2FFE-429F-A0E8-FDA19BD2ED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88.15</c:v>
                </c:pt>
                <c:pt idx="2">
                  <c:v>92.8</c:v>
                </c:pt>
                <c:pt idx="3">
                  <c:v>92.64</c:v>
                </c:pt>
                <c:pt idx="4">
                  <c:v>92.98</c:v>
                </c:pt>
              </c:numCache>
            </c:numRef>
          </c:val>
          <c:smooth val="0"/>
          <c:extLst>
            <c:ext xmlns:c16="http://schemas.microsoft.com/office/drawing/2014/chart" uri="{C3380CC4-5D6E-409C-BE32-E72D297353CC}">
              <c16:uniqueId val="{00000001-2FFE-429F-A0E8-FDA19BD2ED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78.05</c:v>
                </c:pt>
                <c:pt idx="1">
                  <c:v>81.790000000000006</c:v>
                </c:pt>
                <c:pt idx="2">
                  <c:v>107.22</c:v>
                </c:pt>
                <c:pt idx="3">
                  <c:v>106.18</c:v>
                </c:pt>
                <c:pt idx="4">
                  <c:v>108.28</c:v>
                </c:pt>
              </c:numCache>
            </c:numRef>
          </c:val>
          <c:extLst>
            <c:ext xmlns:c16="http://schemas.microsoft.com/office/drawing/2014/chart" uri="{C3380CC4-5D6E-409C-BE32-E72D297353CC}">
              <c16:uniqueId val="{00000000-F451-4CC6-9097-04F584DCA8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1-4CC6-9097-04F584DCA8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C-4CBA-BB14-F1F4CEFF41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C-4CBA-BB14-F1F4CEFF41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A-4140-B5C9-93B7AC955F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A-4140-B5C9-93B7AC955F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0-4609-B023-6791FCA7B0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0-4609-B023-6791FCA7B0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2-4473-9B75-359A166DF5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2-4473-9B75-359A166DF5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566.22</c:v>
                </c:pt>
                <c:pt idx="1">
                  <c:v>503.39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68-436A-A05E-58C36D6F77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336.16</c:v>
                </c:pt>
                <c:pt idx="2">
                  <c:v>306.97000000000003</c:v>
                </c:pt>
                <c:pt idx="3">
                  <c:v>337.85</c:v>
                </c:pt>
                <c:pt idx="4">
                  <c:v>290.94</c:v>
                </c:pt>
              </c:numCache>
            </c:numRef>
          </c:val>
          <c:smooth val="0"/>
          <c:extLst>
            <c:ext xmlns:c16="http://schemas.microsoft.com/office/drawing/2014/chart" uri="{C3380CC4-5D6E-409C-BE32-E72D297353CC}">
              <c16:uniqueId val="{00000001-7B68-436A-A05E-58C36D6F77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0D-47D8-A3A8-7E3DF5DAF7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0D-47D8-A3A8-7E3DF5DAF7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118.06</c:v>
                </c:pt>
                <c:pt idx="1">
                  <c:v>116.74</c:v>
                </c:pt>
                <c:pt idx="2">
                  <c:v>77.849999999999994</c:v>
                </c:pt>
                <c:pt idx="3">
                  <c:v>78.260000000000005</c:v>
                </c:pt>
                <c:pt idx="4">
                  <c:v>77.11</c:v>
                </c:pt>
              </c:numCache>
            </c:numRef>
          </c:val>
          <c:extLst>
            <c:ext xmlns:c16="http://schemas.microsoft.com/office/drawing/2014/chart" uri="{C3380CC4-5D6E-409C-BE32-E72D297353CC}">
              <c16:uniqueId val="{00000000-83D4-4F5D-A508-37F694C89C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86.54</c:v>
                </c:pt>
                <c:pt idx="2">
                  <c:v>58.19</c:v>
                </c:pt>
                <c:pt idx="3">
                  <c:v>56.65</c:v>
                </c:pt>
                <c:pt idx="4">
                  <c:v>55.61</c:v>
                </c:pt>
              </c:numCache>
            </c:numRef>
          </c:val>
          <c:smooth val="0"/>
          <c:extLst>
            <c:ext xmlns:c16="http://schemas.microsoft.com/office/drawing/2014/chart" uri="{C3380CC4-5D6E-409C-BE32-E72D297353CC}">
              <c16:uniqueId val="{00000001-83D4-4F5D-A508-37F694C89C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832769</v>
      </c>
      <c r="AM8" s="50"/>
      <c r="AN8" s="50"/>
      <c r="AO8" s="50"/>
      <c r="AP8" s="50"/>
      <c r="AQ8" s="50"/>
      <c r="AR8" s="50"/>
      <c r="AS8" s="50"/>
      <c r="AT8" s="45">
        <f>データ!T6</f>
        <v>4465.2700000000004</v>
      </c>
      <c r="AU8" s="45"/>
      <c r="AV8" s="45"/>
      <c r="AW8" s="45"/>
      <c r="AX8" s="45"/>
      <c r="AY8" s="45"/>
      <c r="AZ8" s="45"/>
      <c r="BA8" s="45"/>
      <c r="BB8" s="45">
        <f>データ!U6</f>
        <v>186.5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59.78</v>
      </c>
      <c r="Q10" s="45"/>
      <c r="R10" s="45"/>
      <c r="S10" s="45"/>
      <c r="T10" s="45"/>
      <c r="U10" s="45"/>
      <c r="V10" s="45"/>
      <c r="W10" s="45">
        <f>データ!Q6</f>
        <v>95.03</v>
      </c>
      <c r="X10" s="45"/>
      <c r="Y10" s="45"/>
      <c r="Z10" s="45"/>
      <c r="AA10" s="45"/>
      <c r="AB10" s="45"/>
      <c r="AC10" s="45"/>
      <c r="AD10" s="50">
        <f>データ!R6</f>
        <v>0</v>
      </c>
      <c r="AE10" s="50"/>
      <c r="AF10" s="50"/>
      <c r="AG10" s="50"/>
      <c r="AH10" s="50"/>
      <c r="AI10" s="50"/>
      <c r="AJ10" s="50"/>
      <c r="AK10" s="2"/>
      <c r="AL10" s="50">
        <f>データ!V6</f>
        <v>338057</v>
      </c>
      <c r="AM10" s="50"/>
      <c r="AN10" s="50"/>
      <c r="AO10" s="50"/>
      <c r="AP10" s="50"/>
      <c r="AQ10" s="50"/>
      <c r="AR10" s="50"/>
      <c r="AS10" s="50"/>
      <c r="AT10" s="45">
        <f>データ!W6</f>
        <v>121.74</v>
      </c>
      <c r="AU10" s="45"/>
      <c r="AV10" s="45"/>
      <c r="AW10" s="45"/>
      <c r="AX10" s="45"/>
      <c r="AY10" s="45"/>
      <c r="AZ10" s="45"/>
      <c r="BA10" s="45"/>
      <c r="BB10" s="45">
        <f>データ!X6</f>
        <v>2776.88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XU3d5d1WdJhBctHmDMa/N5rqT6cpR16y0KCerltNTedMoou/o32YM1+P6BAzSr1ZpP73kSF4JTVW83a87QvtjQ==" saltValue="dov8zbK6LsZ4P90hksR9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190004</v>
      </c>
      <c r="D6" s="33">
        <f t="shared" si="3"/>
        <v>47</v>
      </c>
      <c r="E6" s="33">
        <f t="shared" si="3"/>
        <v>17</v>
      </c>
      <c r="F6" s="33">
        <f t="shared" si="3"/>
        <v>3</v>
      </c>
      <c r="G6" s="33">
        <f t="shared" si="3"/>
        <v>0</v>
      </c>
      <c r="H6" s="33" t="str">
        <f t="shared" si="3"/>
        <v>山梨県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59.78</v>
      </c>
      <c r="Q6" s="34">
        <f t="shared" si="3"/>
        <v>95.03</v>
      </c>
      <c r="R6" s="34">
        <f t="shared" si="3"/>
        <v>0</v>
      </c>
      <c r="S6" s="34">
        <f t="shared" si="3"/>
        <v>832769</v>
      </c>
      <c r="T6" s="34">
        <f t="shared" si="3"/>
        <v>4465.2700000000004</v>
      </c>
      <c r="U6" s="34">
        <f t="shared" si="3"/>
        <v>186.5</v>
      </c>
      <c r="V6" s="34">
        <f t="shared" si="3"/>
        <v>338057</v>
      </c>
      <c r="W6" s="34">
        <f t="shared" si="3"/>
        <v>121.74</v>
      </c>
      <c r="X6" s="34">
        <f t="shared" si="3"/>
        <v>2776.88</v>
      </c>
      <c r="Y6" s="35">
        <f>IF(Y7="",NA(),Y7)</f>
        <v>78.05</v>
      </c>
      <c r="Z6" s="35">
        <f t="shared" ref="Z6:AH6" si="4">IF(Z7="",NA(),Z7)</f>
        <v>81.790000000000006</v>
      </c>
      <c r="AA6" s="35">
        <f t="shared" si="4"/>
        <v>107.22</v>
      </c>
      <c r="AB6" s="35">
        <f t="shared" si="4"/>
        <v>106.18</v>
      </c>
      <c r="AC6" s="35">
        <f t="shared" si="4"/>
        <v>108.28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566.22</v>
      </c>
      <c r="BG6" s="35">
        <f t="shared" ref="BG6:BO6" si="7">IF(BG7="",NA(),BG7)</f>
        <v>503.39</v>
      </c>
      <c r="BH6" s="34">
        <f t="shared" si="7"/>
        <v>0</v>
      </c>
      <c r="BI6" s="34">
        <f t="shared" si="7"/>
        <v>0</v>
      </c>
      <c r="BJ6" s="34">
        <f t="shared" si="7"/>
        <v>0</v>
      </c>
      <c r="BK6" s="35">
        <f t="shared" si="7"/>
        <v>350.99</v>
      </c>
      <c r="BL6" s="35">
        <f t="shared" si="7"/>
        <v>336.16</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118.06</v>
      </c>
      <c r="CC6" s="35">
        <f t="shared" ref="CC6:CK6" si="9">IF(CC7="",NA(),CC7)</f>
        <v>116.74</v>
      </c>
      <c r="CD6" s="35">
        <f t="shared" si="9"/>
        <v>77.849999999999994</v>
      </c>
      <c r="CE6" s="35">
        <f t="shared" si="9"/>
        <v>78.260000000000005</v>
      </c>
      <c r="CF6" s="35">
        <f t="shared" si="9"/>
        <v>77.11</v>
      </c>
      <c r="CG6" s="35">
        <f t="shared" si="9"/>
        <v>84.43</v>
      </c>
      <c r="CH6" s="35">
        <f t="shared" si="9"/>
        <v>86.54</v>
      </c>
      <c r="CI6" s="35">
        <f t="shared" si="9"/>
        <v>58.19</v>
      </c>
      <c r="CJ6" s="35">
        <f t="shared" si="9"/>
        <v>56.65</v>
      </c>
      <c r="CK6" s="35">
        <f t="shared" si="9"/>
        <v>55.61</v>
      </c>
      <c r="CL6" s="34" t="str">
        <f>IF(CL7="","",IF(CL7="-","【-】","【"&amp;SUBSTITUTE(TEXT(CL7,"#,##0.00"),"-","△")&amp;"】"))</f>
        <v>【56.10】</v>
      </c>
      <c r="CM6" s="35">
        <f>IF(CM7="",NA(),CM7)</f>
        <v>54.67</v>
      </c>
      <c r="CN6" s="35">
        <f t="shared" ref="CN6:CV6" si="10">IF(CN7="",NA(),CN7)</f>
        <v>57.97</v>
      </c>
      <c r="CO6" s="35">
        <f t="shared" si="10"/>
        <v>57.97</v>
      </c>
      <c r="CP6" s="35">
        <f t="shared" si="10"/>
        <v>59.18</v>
      </c>
      <c r="CQ6" s="35">
        <f t="shared" si="10"/>
        <v>59.43</v>
      </c>
      <c r="CR6" s="35">
        <f t="shared" si="10"/>
        <v>64.010000000000005</v>
      </c>
      <c r="CS6" s="35">
        <f t="shared" si="10"/>
        <v>64.09</v>
      </c>
      <c r="CT6" s="35">
        <f t="shared" si="10"/>
        <v>65.900000000000006</v>
      </c>
      <c r="CU6" s="35">
        <f t="shared" si="10"/>
        <v>65.33</v>
      </c>
      <c r="CV6" s="35">
        <f t="shared" si="10"/>
        <v>66.11</v>
      </c>
      <c r="CW6" s="34" t="str">
        <f>IF(CW7="","",IF(CW7="-","【-】","【"&amp;SUBSTITUTE(TEXT(CW7,"#,##0.00"),"-","△")&amp;"】"))</f>
        <v>【66.05】</v>
      </c>
      <c r="CX6" s="35">
        <f>IF(CX7="",NA(),CX7)</f>
        <v>82.8</v>
      </c>
      <c r="CY6" s="35">
        <f t="shared" ref="CY6:DG6" si="11">IF(CY7="",NA(),CY7)</f>
        <v>83.98</v>
      </c>
      <c r="CZ6" s="35">
        <f t="shared" si="11"/>
        <v>84.34</v>
      </c>
      <c r="DA6" s="35">
        <f t="shared" si="11"/>
        <v>84.33</v>
      </c>
      <c r="DB6" s="35">
        <f t="shared" si="11"/>
        <v>84.64</v>
      </c>
      <c r="DC6" s="35">
        <f t="shared" si="11"/>
        <v>87.99</v>
      </c>
      <c r="DD6" s="35">
        <f t="shared" si="11"/>
        <v>88.15</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0.14000000000000001</v>
      </c>
      <c r="EG6" s="35">
        <f t="shared" si="14"/>
        <v>0.32</v>
      </c>
      <c r="EH6" s="35">
        <f t="shared" si="14"/>
        <v>0.43</v>
      </c>
      <c r="EI6" s="35">
        <f t="shared" si="14"/>
        <v>0.04</v>
      </c>
      <c r="EJ6" s="35">
        <f t="shared" si="14"/>
        <v>0.06</v>
      </c>
      <c r="EK6" s="35">
        <f t="shared" si="14"/>
        <v>0.06</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190004</v>
      </c>
      <c r="D7" s="37">
        <v>47</v>
      </c>
      <c r="E7" s="37">
        <v>17</v>
      </c>
      <c r="F7" s="37">
        <v>3</v>
      </c>
      <c r="G7" s="37">
        <v>0</v>
      </c>
      <c r="H7" s="37" t="s">
        <v>98</v>
      </c>
      <c r="I7" s="37" t="s">
        <v>99</v>
      </c>
      <c r="J7" s="37" t="s">
        <v>100</v>
      </c>
      <c r="K7" s="37" t="s">
        <v>101</v>
      </c>
      <c r="L7" s="37" t="s">
        <v>102</v>
      </c>
      <c r="M7" s="37" t="s">
        <v>103</v>
      </c>
      <c r="N7" s="38" t="s">
        <v>104</v>
      </c>
      <c r="O7" s="38" t="s">
        <v>105</v>
      </c>
      <c r="P7" s="38">
        <v>59.78</v>
      </c>
      <c r="Q7" s="38">
        <v>95.03</v>
      </c>
      <c r="R7" s="38">
        <v>0</v>
      </c>
      <c r="S7" s="38">
        <v>832769</v>
      </c>
      <c r="T7" s="38">
        <v>4465.2700000000004</v>
      </c>
      <c r="U7" s="38">
        <v>186.5</v>
      </c>
      <c r="V7" s="38">
        <v>338057</v>
      </c>
      <c r="W7" s="38">
        <v>121.74</v>
      </c>
      <c r="X7" s="38">
        <v>2776.88</v>
      </c>
      <c r="Y7" s="38">
        <v>78.05</v>
      </c>
      <c r="Z7" s="38">
        <v>81.790000000000006</v>
      </c>
      <c r="AA7" s="38">
        <v>107.22</v>
      </c>
      <c r="AB7" s="38">
        <v>106.18</v>
      </c>
      <c r="AC7" s="38">
        <v>108.28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566.22</v>
      </c>
      <c r="BG7" s="38">
        <v>503.39</v>
      </c>
      <c r="BH7" s="38">
        <v>0</v>
      </c>
      <c r="BI7" s="38">
        <v>0</v>
      </c>
      <c r="BJ7" s="38">
        <v>0</v>
      </c>
      <c r="BK7" s="38">
        <v>350.99</v>
      </c>
      <c r="BL7" s="38">
        <v>336.16</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118.06</v>
      </c>
      <c r="CC7" s="38">
        <v>116.74</v>
      </c>
      <c r="CD7" s="38">
        <v>77.849999999999994</v>
      </c>
      <c r="CE7" s="38">
        <v>78.260000000000005</v>
      </c>
      <c r="CF7" s="38">
        <v>77.11</v>
      </c>
      <c r="CG7" s="38">
        <v>84.43</v>
      </c>
      <c r="CH7" s="38">
        <v>86.54</v>
      </c>
      <c r="CI7" s="38">
        <v>58.19</v>
      </c>
      <c r="CJ7" s="38">
        <v>56.65</v>
      </c>
      <c r="CK7" s="38">
        <v>55.61</v>
      </c>
      <c r="CL7" s="38">
        <v>56.1</v>
      </c>
      <c r="CM7" s="38">
        <v>54.67</v>
      </c>
      <c r="CN7" s="38">
        <v>57.97</v>
      </c>
      <c r="CO7" s="38">
        <v>57.97</v>
      </c>
      <c r="CP7" s="38">
        <v>59.18</v>
      </c>
      <c r="CQ7" s="38">
        <v>59.43</v>
      </c>
      <c r="CR7" s="38">
        <v>64.010000000000005</v>
      </c>
      <c r="CS7" s="38">
        <v>64.09</v>
      </c>
      <c r="CT7" s="38">
        <v>65.900000000000006</v>
      </c>
      <c r="CU7" s="38">
        <v>65.33</v>
      </c>
      <c r="CV7" s="38">
        <v>66.11</v>
      </c>
      <c r="CW7" s="38">
        <v>66.05</v>
      </c>
      <c r="CX7" s="38">
        <v>82.8</v>
      </c>
      <c r="CY7" s="38">
        <v>83.98</v>
      </c>
      <c r="CZ7" s="38">
        <v>84.34</v>
      </c>
      <c r="DA7" s="38">
        <v>84.33</v>
      </c>
      <c r="DB7" s="38">
        <v>84.64</v>
      </c>
      <c r="DC7" s="38">
        <v>87.99</v>
      </c>
      <c r="DD7" s="38">
        <v>88.15</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0.14000000000000001</v>
      </c>
      <c r="EG7" s="38">
        <v>0.32</v>
      </c>
      <c r="EH7" s="38">
        <v>0.43</v>
      </c>
      <c r="EI7" s="38">
        <v>0.04</v>
      </c>
      <c r="EJ7" s="38">
        <v>0.06</v>
      </c>
      <c r="EK7" s="38">
        <v>0.06</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2020-01-28T06:12:43Z</cp:lastPrinted>
  <dcterms:created xsi:type="dcterms:W3CDTF">2019-12-05T05:08:42Z</dcterms:created>
  <dcterms:modified xsi:type="dcterms:W3CDTF">2020-01-28T06:12:43Z</dcterms:modified>
  <cp:category/>
</cp:coreProperties>
</file>