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071006\Desktop\"/>
    </mc:Choice>
  </mc:AlternateContent>
  <workbookProtection workbookAlgorithmName="SHA-512" workbookHashValue="udjiHOx8b1wYtykmM0pU8Sr82Uccf1tzGIFQUQXKV8ytr1K0PJ4Un8QcoZuqkKYJoqq25BsVAFXCHt9wZpNeTg==" workbookSaltValue="TybePkaFdawrJlx+luAgt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<sst xmlns="http://schemas.openxmlformats.org/spreadsheetml/2006/main" count="228" uniqueCount="113">
  <si>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</si>
  <si>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</si>
  <si>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</si>
  <si>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</si>
  <si>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</si>
  <si>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</si>
  <si>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</si>
  <si>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</si>
  <si>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</si>
  <si>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</si>
  <si>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</si>
  <si>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</si>
  <si>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</si>
  <si>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</si>
  <si>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</si>
  <si>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</si>
  <si>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</si>
  <si>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</si>
  <si>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</si>
  <si>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</si>
  <si>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</si>
  <si>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</si>
  <si>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</si>
  <si>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</si>
  <si>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</si>
  <si>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</si>
  <si>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</si>
  <si>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</si>
  <si>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</si>
  <si>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</si>
  <si>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</si>
  <si>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</si>
  <si>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</si>
  <si>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</si>
  <si>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</si>
  <si>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</si>
  <si>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</si>
  <si>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</si>
  <si>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</si>
  <si>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</si>
  <si>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</si>
  <si>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</si>
  <si>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</si>
  <si>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</si>
  <si>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</si>
  <si>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</si>
  <si>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</si>
  <si>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</si>
  <si>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</si>
  <si>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</si>
  <si>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</si>
  <si>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</si>
  <si>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</si>
  <si>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</si>
  <si>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</si>
  <si>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</si>
  <si>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</si>
  <si>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</si>
  <si>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</si>
  <si>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</si>
  <si>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</si>
  <si>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</si>
  <si>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</si>
  <si>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</si>
  <si>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</si>
  <si>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</si>
  <si>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</si>
  <si>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</si>
  <si>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</si>
  <si>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</si>
  <si>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</si>
  <si>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</si>
  <si>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</si>
  <si>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</si>
  <si>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</si>
  <si>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</si>
  <si>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</si>
  <si>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</si>
  <si>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</si>
  <si>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</si>
  <si>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</si>
  <si>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</si>
  <si>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</si>
  <si>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</si>
  <si>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</si>
  <si>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</si>
  <si>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</si>
  <si>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</si>
  <si>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</si>
  <si>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</si>
  <si>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</si>
  <si>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</si>
  <si>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</si>
  <si>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</si>
  <si>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</si>
  <si>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</si>
  <si>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</si>
  <si>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t>
  </si>
  <si>
    <t>法非適用</t>
  </si>
  <si>
    <t>下水道事業</t>
  </si>
  <si>
    <t>流域下水道</t>
  </si>
  <si>
    <t>E1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</si>
  <si>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</si>
  <si>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</si>
  <si>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</si>
  <si>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</si>
  <si>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</si>
  <si>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</si>
  <si>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</si>
  <si>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</si>
  <si>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流域下水道事業の経営計画は関連市町と定期的に見直し、収支均衡となる負担金単価を設定している。
　財務諸表の作成により資産と負債及び資本の関係を明らかにし、地方債の償還を見極めながら施設の耐用年数を考慮した改築更新計画を作成する等、投資計画や資金計画の最適化に、より的確に取り組むため令和2年度から公営企業会計を導入する。</t>
    <rPh sb="142" eb="144">
      <t>レイワ</t>
    </rPh>
    <phoneticPr fontId="4"/>
  </si>
  <si>
    <t>　昭和62年度に供用した施設が最も古く、法定耐用年数を経過した管渠施設はないが、カメラ調査等により劣化の状況等現状把握に努めている。
　調査結果に基づき更新財源の確保を考慮し、長寿命化計画により施設の改築更新を行っていく。</t>
    <phoneticPr fontId="4"/>
  </si>
  <si>
    <t>【収益的収支比率】一時立替分を含む地方債償還金の変動により比率が上昇する年もあるが、概ね76％前後で推移している。
　地方債償還金の財源として、維持管理負担金（資本費）と一般会計からの繰入金があるが、資本費の回収は、県・関連市町間での協議で県（公費）負担とする部分があることと、事業の進捗状況に合わせて行っていることにより 100％に至っていない。
【企業債残高対事業規模比率】H30は新たな１処理区の供用開始に伴い営業収益が増加した影響等により、前年度から 134.52ポイント減少し、過去４年間との比較についても最低となった。なお、類似団体平均値と比較すると過去５年間下回っている。
【汚水処理原価】流入水量・水質の変化に応じた運転によりコスト縮減に取り組んでいるが、処理費用と流入水量との割合による影響を受けて、前年度65円台から67円台へと上昇した。また、H29から類似団体平均値を上回る結果となっている。
【施設利用率】類似団体平均値と比較すると下回っているが、流域関連市町での下水道処理区域の整備と各戸接続が進んだことにより、前年度まで当該指標は着実に上昇してきた。H30は新たに１処理区が供用開始した影響で0.50ポイント下落した。
【水洗化率】H30は前年度から0.51ポイント下がっているが、H26以降でみると流域関連公共下水道の整備に伴い逓増傾向にある。なお、類似団体平均値と比較すると過去５年間下回っている状況となっている。
  県、関連市町の負担が適切となるよう、引き続き経営計画を定期的に見直し、健全な経営に努めていく。
  また、流域関連市町と連携し、生活排水処理アクションプログラムに基づき施設整備を進めるとともに、水洗化率及び施設利用率の向上を図り、効率的な経営に努めていく。</t>
    <rPh sb="193" eb="194">
      <t>アラ</t>
    </rPh>
    <rPh sb="206" eb="207">
      <t>トモナ</t>
    </rPh>
    <rPh sb="208" eb="210">
      <t>エイギョウ</t>
    </rPh>
    <rPh sb="210" eb="212">
      <t>シュウエキ</t>
    </rPh>
    <rPh sb="213" eb="215">
      <t>ゾウカ</t>
    </rPh>
    <rPh sb="219" eb="220">
      <t>トウ</t>
    </rPh>
    <rPh sb="240" eb="242">
      <t>ゲンショウ</t>
    </rPh>
    <rPh sb="251" eb="253">
      <t>ヒカク</t>
    </rPh>
    <rPh sb="258" eb="260">
      <t>サイテイ</t>
    </rPh>
    <rPh sb="359" eb="362">
      <t>ゼンネンド</t>
    </rPh>
    <rPh sb="370" eb="372">
      <t>エンダイ</t>
    </rPh>
    <rPh sb="469" eb="472">
      <t>ゼンネンド</t>
    </rPh>
    <rPh sb="493" eb="494">
      <t>アラ</t>
    </rPh>
    <rPh sb="497" eb="499">
      <t>ショリ</t>
    </rPh>
    <rPh sb="499" eb="500">
      <t>ク</t>
    </rPh>
    <rPh sb="501" eb="503">
      <t>キョウヨウ</t>
    </rPh>
    <rPh sb="503" eb="505">
      <t>カイシ</t>
    </rPh>
    <rPh sb="507" eb="509">
      <t>エイキョウ</t>
    </rPh>
    <rPh sb="518" eb="520">
      <t>ゲラク</t>
    </rPh>
    <rPh sb="534" eb="537">
      <t>ゼンネンド</t>
    </rPh>
    <rPh sb="558" eb="560">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</si>
</sst>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17-4589-9A6E-14DEAC8883E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0.06</c:v>
                </c:pt>
                <c:pt idx="2">
                  <c:v>0.08</c:v>
                </c:pt>
                <c:pt idx="3">
                  <c:v>0.17</c:v>
                </c:pt>
                <c:pt idx="4">
                  <c:v>0.05</c:v>
                </c:pt>
              </c:numCache>
            </c:numRef>
          </c:val>
          <c:smooth val="0"/>
          <c:extLst>
            <c:ext xmlns:c16="http://schemas.microsoft.com/office/drawing/2014/chart" uri="{C3380CC4-5D6E-409C-BE32-E72D297353CC}">
              <c16:uniqueId val="{00000001-0A17-4589-9A6E-14DEAC8883E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61.99</c:v>
                </c:pt>
                <c:pt idx="1">
                  <c:v>62.88</c:v>
                </c:pt>
                <c:pt idx="2">
                  <c:v>63.6</c:v>
                </c:pt>
                <c:pt idx="3">
                  <c:v>64.069999999999993</c:v>
                </c:pt>
                <c:pt idx="4">
                  <c:v>63.57</c:v>
                </c:pt>
              </c:numCache>
            </c:numRef>
          </c:val>
          <c:extLst>
            <c:ext xmlns:c16="http://schemas.microsoft.com/office/drawing/2014/chart" uri="{C3380CC4-5D6E-409C-BE32-E72D297353CC}">
              <c16:uniqueId val="{00000000-3105-41BC-9613-1AB86718E8F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64.010000000000005</c:v>
                </c:pt>
                <c:pt idx="1">
                  <c:v>64.09</c:v>
                </c:pt>
                <c:pt idx="2">
                  <c:v>64.62</c:v>
                </c:pt>
                <c:pt idx="3">
                  <c:v>65.33</c:v>
                </c:pt>
                <c:pt idx="4">
                  <c:v>66.11</c:v>
                </c:pt>
              </c:numCache>
            </c:numRef>
          </c:val>
          <c:smooth val="0"/>
          <c:extLst>
            <c:ext xmlns:c16="http://schemas.microsoft.com/office/drawing/2014/chart" uri="{C3380CC4-5D6E-409C-BE32-E72D297353CC}">
              <c16:uniqueId val="{00000001-3105-41BC-9613-1AB86718E8F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86.4</c:v>
                </c:pt>
                <c:pt idx="1">
                  <c:v>86.07</c:v>
                </c:pt>
                <c:pt idx="2">
                  <c:v>86.45</c:v>
                </c:pt>
                <c:pt idx="3">
                  <c:v>87.75</c:v>
                </c:pt>
                <c:pt idx="4">
                  <c:v>87.24</c:v>
                </c:pt>
              </c:numCache>
            </c:numRef>
          </c:val>
          <c:extLst>
            <c:ext xmlns:c16="http://schemas.microsoft.com/office/drawing/2014/chart" uri="{C3380CC4-5D6E-409C-BE32-E72D297353CC}">
              <c16:uniqueId val="{00000000-C040-4F3F-8EC6-C1030255C6F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87.99</c:v>
                </c:pt>
                <c:pt idx="1">
                  <c:v>88.15</c:v>
                </c:pt>
                <c:pt idx="2">
                  <c:v>87.82</c:v>
                </c:pt>
                <c:pt idx="3">
                  <c:v>92.64</c:v>
                </c:pt>
                <c:pt idx="4">
                  <c:v>92.98</c:v>
                </c:pt>
              </c:numCache>
            </c:numRef>
          </c:val>
          <c:smooth val="0"/>
          <c:extLst>
            <c:ext xmlns:c16="http://schemas.microsoft.com/office/drawing/2014/chart" uri="{C3380CC4-5D6E-409C-BE32-E72D297353CC}">
              <c16:uniqueId val="{00000001-C040-4F3F-8EC6-C1030255C6F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75.62</c:v>
                </c:pt>
                <c:pt idx="1">
                  <c:v>81.09</c:v>
                </c:pt>
                <c:pt idx="2">
                  <c:v>76.02</c:v>
                </c:pt>
                <c:pt idx="3">
                  <c:v>74.83</c:v>
                </c:pt>
                <c:pt idx="4">
                  <c:v>73.650000000000006</c:v>
                </c:pt>
              </c:numCache>
            </c:numRef>
          </c:val>
          <c:extLst>
            <c:ext xmlns:c16="http://schemas.microsoft.com/office/drawing/2014/chart" uri="{C3380CC4-5D6E-409C-BE32-E72D297353CC}">
              <c16:uniqueId val="{00000000-E3F0-4862-9443-7DF96EDFE79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F0-4862-9443-7DF96EDFE79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6A-4644-AF96-1F0D43DA0CA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6A-4644-AF96-1F0D43DA0CA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7C-41AD-8CC0-E7A734E7608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7C-41AD-8CC0-E7A734E7608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89-450C-84D0-A3D3C615A06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89-450C-84D0-A3D3C615A06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BC-4023-B2FE-C5E9C136724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BC-4023-B2FE-C5E9C136724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310.91000000000003</c:v>
                </c:pt>
                <c:pt idx="1">
                  <c:v>292.39</c:v>
                </c:pt>
                <c:pt idx="2">
                  <c:v>286.86</c:v>
                </c:pt>
                <c:pt idx="3">
                  <c:v>321.60000000000002</c:v>
                </c:pt>
                <c:pt idx="4">
                  <c:v>187.08</c:v>
                </c:pt>
              </c:numCache>
            </c:numRef>
          </c:val>
          <c:extLst>
            <c:ext xmlns:c16="http://schemas.microsoft.com/office/drawing/2014/chart" uri="{C3380CC4-5D6E-409C-BE32-E72D297353CC}">
              <c16:uniqueId val="{00000000-34A8-4F20-83EA-7FC280275E5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350.99</c:v>
                </c:pt>
                <c:pt idx="1">
                  <c:v>336.16</c:v>
                </c:pt>
                <c:pt idx="2">
                  <c:v>309.07</c:v>
                </c:pt>
                <c:pt idx="3">
                  <c:v>337.85</c:v>
                </c:pt>
                <c:pt idx="4">
                  <c:v>290.94</c:v>
                </c:pt>
              </c:numCache>
            </c:numRef>
          </c:val>
          <c:smooth val="0"/>
          <c:extLst>
            <c:ext xmlns:c16="http://schemas.microsoft.com/office/drawing/2014/chart" uri="{C3380CC4-5D6E-409C-BE32-E72D297353CC}">
              <c16:uniqueId val="{00000001-34A8-4F20-83EA-7FC280275E5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43-496F-B3EB-3C222582D45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843-496F-B3EB-3C222582D45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61.32</c:v>
                </c:pt>
                <c:pt idx="1">
                  <c:v>58.42</c:v>
                </c:pt>
                <c:pt idx="2">
                  <c:v>64.03</c:v>
                </c:pt>
                <c:pt idx="3">
                  <c:v>65.25</c:v>
                </c:pt>
                <c:pt idx="4">
                  <c:v>67.650000000000006</c:v>
                </c:pt>
              </c:numCache>
            </c:numRef>
          </c:val>
          <c:extLst>
            <c:ext xmlns:c16="http://schemas.microsoft.com/office/drawing/2014/chart" uri="{C3380CC4-5D6E-409C-BE32-E72D297353CC}">
              <c16:uniqueId val="{00000000-75FB-42A6-8FB2-DFDE64C9504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84.43</c:v>
                </c:pt>
                <c:pt idx="1">
                  <c:v>86.54</c:v>
                </c:pt>
                <c:pt idx="2">
                  <c:v>81.91</c:v>
                </c:pt>
                <c:pt idx="3">
                  <c:v>56.65</c:v>
                </c:pt>
                <c:pt idx="4">
                  <c:v>55.61</c:v>
                </c:pt>
              </c:numCache>
            </c:numRef>
          </c:val>
          <c:smooth val="0"/>
          <c:extLst>
            <c:ext xmlns:c16="http://schemas.microsoft.com/office/drawing/2014/chart" uri="{C3380CC4-5D6E-409C-BE32-E72D297353CC}">
              <c16:uniqueId val="{00000001-75FB-42A6-8FB2-DFDE64C9504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三重県</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流域下水道</v>
      </c>
      <c r="Q8" s="77"/>
      <c r="R8" s="77"/>
      <c r="S8" s="77"/>
      <c r="T8" s="77"/>
      <c r="U8" s="77"/>
      <c r="V8" s="77"/>
      <c r="W8" s="77" t="str">
        <f>データ!L6</f>
        <v>E1</v>
      </c>
      <c r="X8" s="77"/>
      <c r="Y8" s="77"/>
      <c r="Z8" s="77"/>
      <c r="AA8" s="77"/>
      <c r="AB8" s="77"/>
      <c r="AC8" s="77"/>
      <c r="AD8" s="78" t="str">
        <f>データ!$M$6</f>
        <v>非設置</v>
      </c>
      <c r="AE8" s="78"/>
      <c r="AF8" s="78"/>
      <c r="AG8" s="78"/>
      <c r="AH8" s="78"/>
      <c r="AI8" s="78"/>
      <c r="AJ8" s="78"/>
      <c r="AK8" s="3"/>
      <c r="AL8" s="74">
        <f>データ!S6</f>
        <v>1824637</v>
      </c>
      <c r="AM8" s="74"/>
      <c r="AN8" s="74"/>
      <c r="AO8" s="74"/>
      <c r="AP8" s="74"/>
      <c r="AQ8" s="74"/>
      <c r="AR8" s="74"/>
      <c r="AS8" s="74"/>
      <c r="AT8" s="73">
        <f>データ!T6</f>
        <v>5774.42</v>
      </c>
      <c r="AU8" s="73"/>
      <c r="AV8" s="73"/>
      <c r="AW8" s="73"/>
      <c r="AX8" s="73"/>
      <c r="AY8" s="73"/>
      <c r="AZ8" s="73"/>
      <c r="BA8" s="73"/>
      <c r="BB8" s="73">
        <f>データ!U6</f>
        <v>315.99</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53.06</v>
      </c>
      <c r="Q10" s="73"/>
      <c r="R10" s="73"/>
      <c r="S10" s="73"/>
      <c r="T10" s="73"/>
      <c r="U10" s="73"/>
      <c r="V10" s="73"/>
      <c r="W10" s="73">
        <f>データ!Q6</f>
        <v>100</v>
      </c>
      <c r="X10" s="73"/>
      <c r="Y10" s="73"/>
      <c r="Z10" s="73"/>
      <c r="AA10" s="73"/>
      <c r="AB10" s="73"/>
      <c r="AC10" s="73"/>
      <c r="AD10" s="74">
        <f>データ!R6</f>
        <v>0</v>
      </c>
      <c r="AE10" s="74"/>
      <c r="AF10" s="74"/>
      <c r="AG10" s="74"/>
      <c r="AH10" s="74"/>
      <c r="AI10" s="74"/>
      <c r="AJ10" s="74"/>
      <c r="AK10" s="2"/>
      <c r="AL10" s="74">
        <f>データ!V6</f>
        <v>776770</v>
      </c>
      <c r="AM10" s="74"/>
      <c r="AN10" s="74"/>
      <c r="AO10" s="74"/>
      <c r="AP10" s="74"/>
      <c r="AQ10" s="74"/>
      <c r="AR10" s="74"/>
      <c r="AS10" s="74"/>
      <c r="AT10" s="73">
        <f>データ!W6</f>
        <v>188.86</v>
      </c>
      <c r="AU10" s="73"/>
      <c r="AV10" s="73"/>
      <c r="AW10" s="73"/>
      <c r="AX10" s="73"/>
      <c r="AY10" s="73"/>
      <c r="AZ10" s="73"/>
      <c r="BA10" s="73"/>
      <c r="BB10" s="73">
        <f>データ!X6</f>
        <v>4112.9399999999996</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【292.02】</v>
      </c>
      <c r="I86" s="26" t="str">
        <f>データ!CA6</f>
        <v>【0.00】</v>
      </c>
      <c r="J86" s="26" t="str">
        <f>データ!CL6</f>
        <v>【56.10】</v>
      </c>
      <c r="K86" s="26" t="str">
        <f>データ!CW6</f>
        <v>【66.05】</v>
      </c>
      <c r="L86" s="26" t="str">
        <f>データ!DH6</f>
        <v>【92.79】</v>
      </c>
      <c r="M86" s="26" t="s">
        <v>44</v>
      </c>
      <c r="N86" s="26" t="s">
        <v>43</v>
      </c>
      <c r="O86" s="26" t="str">
        <f>データ!EO6</f>
        <v>【0.06】</v>
      </c>
    </row>
  </sheetData>
  <sheetProtection algorithmName="SHA-512" hashValue="f5DawEH+FLVaQoDMK38ZPWpx+S0Ol7LNPBXmj7UcYoLj4lyEA2tOcMH4r9oUUN+pFtvzqTi8jDNYWhu3tw5SPA==" saltValue="v9tuso5ttJTicK3AUQiRo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28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56</v>
      </c>
      <c r="B4" s="30"/>
      <c r="C4" s="30"/>
      <c r="D4" s="30"/>
      <c r="E4" s="30"/>
      <c r="F4" s="30"/>
      <c r="G4" s="30"/>
      <c r="H4" s="85"/>
      <c r="I4" s="86"/>
      <c r="J4" s="86"/>
      <c r="K4" s="86"/>
      <c r="L4" s="86"/>
      <c r="M4" s="86"/>
      <c r="N4" s="86"/>
      <c r="O4" s="86"/>
      <c r="P4" s="86"/>
      <c r="Q4" s="86"/>
      <c r="R4" s="86"/>
      <c r="S4" s="86"/>
      <c r="T4" s="86"/>
      <c r="U4" s="86"/>
      <c r="V4" s="86"/>
      <c r="W4" s="86"/>
      <c r="X4" s="87"/>
      <c r="Y4" s="81" t="s">
        <v>57</v>
      </c>
      <c r="Z4" s="81"/>
      <c r="AA4" s="81"/>
      <c r="AB4" s="81"/>
      <c r="AC4" s="81"/>
      <c r="AD4" s="81"/>
      <c r="AE4" s="81"/>
      <c r="AF4" s="81"/>
      <c r="AG4" s="81"/>
      <c r="AH4" s="81"/>
      <c r="AI4" s="81"/>
      <c r="AJ4" s="81" t="s">
        <v>58</v>
      </c>
      <c r="AK4" s="81"/>
      <c r="AL4" s="81"/>
      <c r="AM4" s="81"/>
      <c r="AN4" s="81"/>
      <c r="AO4" s="81"/>
      <c r="AP4" s="81"/>
      <c r="AQ4" s="81"/>
      <c r="AR4" s="81"/>
      <c r="AS4" s="81"/>
      <c r="AT4" s="81"/>
      <c r="AU4" s="81" t="s">
        <v>59</v>
      </c>
      <c r="AV4" s="81"/>
      <c r="AW4" s="81"/>
      <c r="AX4" s="81"/>
      <c r="AY4" s="81"/>
      <c r="AZ4" s="81"/>
      <c r="BA4" s="81"/>
      <c r="BB4" s="81"/>
      <c r="BC4" s="81"/>
      <c r="BD4" s="81"/>
      <c r="BE4" s="81"/>
      <c r="BF4" s="81" t="s">
        <v>60</v>
      </c>
      <c r="BG4" s="81"/>
      <c r="BH4" s="81"/>
      <c r="BI4" s="81"/>
      <c r="BJ4" s="81"/>
      <c r="BK4" s="81"/>
      <c r="BL4" s="81"/>
      <c r="BM4" s="81"/>
      <c r="BN4" s="81"/>
      <c r="BO4" s="81"/>
      <c r="BP4" s="81"/>
      <c r="BQ4" s="81" t="s">
        <v>61</v>
      </c>
      <c r="BR4" s="81"/>
      <c r="BS4" s="81"/>
      <c r="BT4" s="81"/>
      <c r="BU4" s="81"/>
      <c r="BV4" s="81"/>
      <c r="BW4" s="81"/>
      <c r="BX4" s="81"/>
      <c r="BY4" s="81"/>
      <c r="BZ4" s="81"/>
      <c r="CA4" s="81"/>
      <c r="CB4" s="81" t="s">
        <v>62</v>
      </c>
      <c r="CC4" s="81"/>
      <c r="CD4" s="81"/>
      <c r="CE4" s="81"/>
      <c r="CF4" s="81"/>
      <c r="CG4" s="81"/>
      <c r="CH4" s="81"/>
      <c r="CI4" s="81"/>
      <c r="CJ4" s="81"/>
      <c r="CK4" s="81"/>
      <c r="CL4" s="81"/>
      <c r="CM4" s="81" t="s">
        <v>63</v>
      </c>
      <c r="CN4" s="81"/>
      <c r="CO4" s="81"/>
      <c r="CP4" s="81"/>
      <c r="CQ4" s="81"/>
      <c r="CR4" s="81"/>
      <c r="CS4" s="81"/>
      <c r="CT4" s="81"/>
      <c r="CU4" s="81"/>
      <c r="CV4" s="81"/>
      <c r="CW4" s="81"/>
      <c r="CX4" s="81" t="s">
        <v>64</v>
      </c>
      <c r="CY4" s="81"/>
      <c r="CZ4" s="81"/>
      <c r="DA4" s="81"/>
      <c r="DB4" s="81"/>
      <c r="DC4" s="81"/>
      <c r="DD4" s="81"/>
      <c r="DE4" s="81"/>
      <c r="DF4" s="81"/>
      <c r="DG4" s="81"/>
      <c r="DH4" s="81"/>
      <c r="DI4" s="81" t="s">
        <v>65</v>
      </c>
      <c r="DJ4" s="81"/>
      <c r="DK4" s="81"/>
      <c r="DL4" s="81"/>
      <c r="DM4" s="81"/>
      <c r="DN4" s="81"/>
      <c r="DO4" s="81"/>
      <c r="DP4" s="81"/>
      <c r="DQ4" s="81"/>
      <c r="DR4" s="81"/>
      <c r="DS4" s="81"/>
      <c r="DT4" s="81" t="s">
        <v>66</v>
      </c>
      <c r="DU4" s="81"/>
      <c r="DV4" s="81"/>
      <c r="DW4" s="81"/>
      <c r="DX4" s="81"/>
      <c r="DY4" s="81"/>
      <c r="DZ4" s="81"/>
      <c r="EA4" s="81"/>
      <c r="EB4" s="81"/>
      <c r="EC4" s="81"/>
      <c r="ED4" s="81"/>
      <c r="EE4" s="81" t="s">
        <v>67</v>
      </c>
      <c r="EF4" s="81"/>
      <c r="EG4" s="81"/>
      <c r="EH4" s="81"/>
      <c r="EI4" s="81"/>
      <c r="EJ4" s="81"/>
      <c r="EK4" s="81"/>
      <c r="EL4" s="81"/>
      <c r="EM4" s="81"/>
      <c r="EN4" s="81"/>
      <c r="EO4" s="81"/>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240001</v>
      </c>
      <c r="D6" s="33">
        <f t="shared" si="3"/>
        <v>47</v>
      </c>
      <c r="E6" s="33">
        <f t="shared" si="3"/>
        <v>17</v>
      </c>
      <c r="F6" s="33">
        <f t="shared" si="3"/>
        <v>3</v>
      </c>
      <c r="G6" s="33">
        <f t="shared" si="3"/>
        <v>0</v>
      </c>
      <c r="H6" s="33" t="str">
        <f t="shared" si="3"/>
        <v>三重県</v>
      </c>
      <c r="I6" s="33" t="str">
        <f t="shared" si="3"/>
        <v>法非適用</v>
      </c>
      <c r="J6" s="33" t="str">
        <f t="shared" si="3"/>
        <v>下水道事業</v>
      </c>
      <c r="K6" s="33" t="str">
        <f t="shared" si="3"/>
        <v>流域下水道</v>
      </c>
      <c r="L6" s="33" t="str">
        <f t="shared" si="3"/>
        <v>E1</v>
      </c>
      <c r="M6" s="33" t="str">
        <f t="shared" si="3"/>
        <v>非設置</v>
      </c>
      <c r="N6" s="34" t="str">
        <f t="shared" si="3"/>
        <v>-</v>
      </c>
      <c r="O6" s="34" t="str">
        <f t="shared" si="3"/>
        <v>該当数値なし</v>
      </c>
      <c r="P6" s="34">
        <f t="shared" si="3"/>
        <v>53.06</v>
      </c>
      <c r="Q6" s="34">
        <f t="shared" si="3"/>
        <v>100</v>
      </c>
      <c r="R6" s="34">
        <f t="shared" si="3"/>
        <v>0</v>
      </c>
      <c r="S6" s="34">
        <f t="shared" si="3"/>
        <v>1824637</v>
      </c>
      <c r="T6" s="34">
        <f t="shared" si="3"/>
        <v>5774.42</v>
      </c>
      <c r="U6" s="34">
        <f t="shared" si="3"/>
        <v>315.99</v>
      </c>
      <c r="V6" s="34">
        <f t="shared" si="3"/>
        <v>776770</v>
      </c>
      <c r="W6" s="34">
        <f t="shared" si="3"/>
        <v>188.86</v>
      </c>
      <c r="X6" s="34">
        <f t="shared" si="3"/>
        <v>4112.9399999999996</v>
      </c>
      <c r="Y6" s="35">
        <f>IF(Y7="",NA(),Y7)</f>
        <v>75.62</v>
      </c>
      <c r="Z6" s="35">
        <f t="shared" ref="Z6:AH6" si="4">IF(Z7="",NA(),Z7)</f>
        <v>81.09</v>
      </c>
      <c r="AA6" s="35">
        <f t="shared" si="4"/>
        <v>76.02</v>
      </c>
      <c r="AB6" s="35">
        <f t="shared" si="4"/>
        <v>74.83</v>
      </c>
      <c r="AC6" s="35">
        <f t="shared" si="4"/>
        <v>73.650000000000006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310.91000000000003</v>
      </c>
      <c r="BG6" s="35">
        <f t="shared" ref="BG6:BO6" si="7">IF(BG7="",NA(),BG7)</f>
        <v>292.39</v>
      </c>
      <c r="BH6" s="35">
        <f t="shared" si="7"/>
        <v>286.86</v>
      </c>
      <c r="BI6" s="35">
        <f t="shared" si="7"/>
        <v>321.60000000000002</v>
      </c>
      <c r="BJ6" s="35">
        <f t="shared" si="7"/>
        <v>187.08</v>
      </c>
      <c r="BK6" s="35">
        <f t="shared" si="7"/>
        <v>350.99</v>
      </c>
      <c r="BL6" s="35">
        <f t="shared" si="7"/>
        <v>336.16</v>
      </c>
      <c r="BM6" s="35">
        <f t="shared" si="7"/>
        <v>309.07</v>
      </c>
      <c r="BN6" s="35">
        <f t="shared" si="7"/>
        <v>337.85</v>
      </c>
      <c r="BO6" s="35">
        <f t="shared" si="7"/>
        <v>290.94</v>
      </c>
      <c r="BP6" s="34" t="str">
        <f>IF(BP7="","",IF(BP7="-","【-】","【"&amp;SUBSTITUTE(TEXT(BP7,"#,##0.00"),"-","△")&amp;"】"))</f>
        <v>【292.02】</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61.32</v>
      </c>
      <c r="CC6" s="35">
        <f t="shared" ref="CC6:CK6" si="9">IF(CC7="",NA(),CC7)</f>
        <v>58.42</v>
      </c>
      <c r="CD6" s="35">
        <f t="shared" si="9"/>
        <v>64.03</v>
      </c>
      <c r="CE6" s="35">
        <f t="shared" si="9"/>
        <v>65.25</v>
      </c>
      <c r="CF6" s="35">
        <f t="shared" si="9"/>
        <v>67.650000000000006</v>
      </c>
      <c r="CG6" s="35">
        <f t="shared" si="9"/>
        <v>84.43</v>
      </c>
      <c r="CH6" s="35">
        <f t="shared" si="9"/>
        <v>86.54</v>
      </c>
      <c r="CI6" s="35">
        <f t="shared" si="9"/>
        <v>81.91</v>
      </c>
      <c r="CJ6" s="35">
        <f t="shared" si="9"/>
        <v>56.65</v>
      </c>
      <c r="CK6" s="35">
        <f t="shared" si="9"/>
        <v>55.61</v>
      </c>
      <c r="CL6" s="34" t="str">
        <f>IF(CL7="","",IF(CL7="-","【-】","【"&amp;SUBSTITUTE(TEXT(CL7,"#,##0.00"),"-","△")&amp;"】"))</f>
        <v>【56.10】</v>
      </c>
      <c r="CM6" s="35">
        <f>IF(CM7="",NA(),CM7)</f>
        <v>61.99</v>
      </c>
      <c r="CN6" s="35">
        <f t="shared" ref="CN6:CV6" si="10">IF(CN7="",NA(),CN7)</f>
        <v>62.88</v>
      </c>
      <c r="CO6" s="35">
        <f t="shared" si="10"/>
        <v>63.6</v>
      </c>
      <c r="CP6" s="35">
        <f t="shared" si="10"/>
        <v>64.069999999999993</v>
      </c>
      <c r="CQ6" s="35">
        <f t="shared" si="10"/>
        <v>63.57</v>
      </c>
      <c r="CR6" s="35">
        <f t="shared" si="10"/>
        <v>64.010000000000005</v>
      </c>
      <c r="CS6" s="35">
        <f t="shared" si="10"/>
        <v>64.09</v>
      </c>
      <c r="CT6" s="35">
        <f t="shared" si="10"/>
        <v>64.62</v>
      </c>
      <c r="CU6" s="35">
        <f t="shared" si="10"/>
        <v>65.33</v>
      </c>
      <c r="CV6" s="35">
        <f t="shared" si="10"/>
        <v>66.11</v>
      </c>
      <c r="CW6" s="34" t="str">
        <f>IF(CW7="","",IF(CW7="-","【-】","【"&amp;SUBSTITUTE(TEXT(CW7,"#,##0.00"),"-","△")&amp;"】"))</f>
        <v>【66.05】</v>
      </c>
      <c r="CX6" s="35">
        <f>IF(CX7="",NA(),CX7)</f>
        <v>86.4</v>
      </c>
      <c r="CY6" s="35">
        <f t="shared" ref="CY6:DG6" si="11">IF(CY7="",NA(),CY7)</f>
        <v>86.07</v>
      </c>
      <c r="CZ6" s="35">
        <f t="shared" si="11"/>
        <v>86.45</v>
      </c>
      <c r="DA6" s="35">
        <f t="shared" si="11"/>
        <v>87.75</v>
      </c>
      <c r="DB6" s="35">
        <f t="shared" si="11"/>
        <v>87.24</v>
      </c>
      <c r="DC6" s="35">
        <f t="shared" si="11"/>
        <v>87.99</v>
      </c>
      <c r="DD6" s="35">
        <f t="shared" si="11"/>
        <v>88.15</v>
      </c>
      <c r="DE6" s="35">
        <f t="shared" si="11"/>
        <v>87.82</v>
      </c>
      <c r="DF6" s="35">
        <f t="shared" si="11"/>
        <v>92.64</v>
      </c>
      <c r="DG6" s="35">
        <f t="shared" si="11"/>
        <v>92.98</v>
      </c>
      <c r="DH6" s="34" t="str">
        <f>IF(DH7="","",IF(DH7="-","【-】","【"&amp;SUBSTITUTE(TEXT(DH7,"#,##0.00"),"-","△")&amp;"】"))</f>
        <v>【92.79】</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0.06</v>
      </c>
      <c r="EL6" s="35">
        <f t="shared" si="14"/>
        <v>0.08</v>
      </c>
      <c r="EM6" s="35">
        <f t="shared" si="14"/>
        <v>0.17</v>
      </c>
      <c r="EN6" s="35">
        <f t="shared" si="14"/>
        <v>0.05</v>
      </c>
      <c r="EO6" s="34" t="str">
        <f>IF(EO7="","",IF(EO7="-","【-】","【"&amp;SUBSTITUTE(TEXT(EO7,"#,##0.00"),"-","△")&amp;"】"))</f>
        <v>【0.06】</v>
      </c>
    </row>
    <row r="7" spans="1:145" s="36" customFormat="1" x14ac:dyDescent="0.15">
      <c r="A7" s="28"/>
      <c r="B7" s="37">
        <v>2018</v>
      </c>
      <c r="C7" s="37">
        <v>240001</v>
      </c>
      <c r="D7" s="37">
        <v>47</v>
      </c>
      <c r="E7" s="37">
        <v>17</v>
      </c>
      <c r="F7" s="37">
        <v>3</v>
      </c>
      <c r="G7" s="37">
        <v>0</v>
      </c>
      <c r="H7" s="37" t="s">
        <v>97</v>
      </c>
      <c r="I7" s="37" t="s">
        <v>98</v>
      </c>
      <c r="J7" s="37" t="s">
        <v>99</v>
      </c>
      <c r="K7" s="37" t="s">
        <v>100</v>
      </c>
      <c r="L7" s="37" t="s">
        <v>101</v>
      </c>
      <c r="M7" s="37" t="s">
        <v>102</v>
      </c>
      <c r="N7" s="38" t="s">
        <v>103</v>
      </c>
      <c r="O7" s="38" t="s">
        <v>104</v>
      </c>
      <c r="P7" s="38">
        <v>53.06</v>
      </c>
      <c r="Q7" s="38">
        <v>100</v>
      </c>
      <c r="R7" s="38">
        <v>0</v>
      </c>
      <c r="S7" s="38">
        <v>1824637</v>
      </c>
      <c r="T7" s="38">
        <v>5774.42</v>
      </c>
      <c r="U7" s="38">
        <v>315.99</v>
      </c>
      <c r="V7" s="38">
        <v>776770</v>
      </c>
      <c r="W7" s="38">
        <v>188.86</v>
      </c>
      <c r="X7" s="38">
        <v>4112.9399999999996</v>
      </c>
      <c r="Y7" s="38">
        <v>75.62</v>
      </c>
      <c r="Z7" s="38">
        <v>81.09</v>
      </c>
      <c r="AA7" s="38">
        <v>76.02</v>
      </c>
      <c r="AB7" s="38">
        <v>74.83</v>
      </c>
      <c r="AC7" s="38">
        <v>73.650000000000006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310.91000000000003</v>
      </c>
      <c r="BG7" s="38">
        <v>292.39</v>
      </c>
      <c r="BH7" s="38">
        <v>286.86</v>
      </c>
      <c r="BI7" s="38">
        <v>321.60000000000002</v>
      </c>
      <c r="BJ7" s="38">
        <v>187.08</v>
      </c>
      <c r="BK7" s="38">
        <v>350.99</v>
      </c>
      <c r="BL7" s="38">
        <v>336.16</v>
      </c>
      <c r="BM7" s="38">
        <v>309.07</v>
      </c>
      <c r="BN7" s="38">
        <v>337.85</v>
      </c>
      <c r="BO7" s="38">
        <v>290.94</v>
      </c>
      <c r="BP7" s="38">
        <v>292.02</v>
      </c>
      <c r="BQ7" s="38">
        <v>0</v>
      </c>
      <c r="BR7" s="38">
        <v>0</v>
      </c>
      <c r="BS7" s="38">
        <v>0</v>
      </c>
      <c r="BT7" s="38">
        <v>0</v>
      </c>
      <c r="BU7" s="38">
        <v>0</v>
      </c>
      <c r="BV7" s="38">
        <v>0</v>
      </c>
      <c r="BW7" s="38">
        <v>0</v>
      </c>
      <c r="BX7" s="38">
        <v>0</v>
      </c>
      <c r="BY7" s="38">
        <v>0</v>
      </c>
      <c r="BZ7" s="38">
        <v>0</v>
      </c>
      <c r="CA7" s="38">
        <v>0</v>
      </c>
      <c r="CB7" s="38">
        <v>61.32</v>
      </c>
      <c r="CC7" s="38">
        <v>58.42</v>
      </c>
      <c r="CD7" s="38">
        <v>64.03</v>
      </c>
      <c r="CE7" s="38">
        <v>65.25</v>
      </c>
      <c r="CF7" s="38">
        <v>67.650000000000006</v>
      </c>
      <c r="CG7" s="38">
        <v>84.43</v>
      </c>
      <c r="CH7" s="38">
        <v>86.54</v>
      </c>
      <c r="CI7" s="38">
        <v>81.91</v>
      </c>
      <c r="CJ7" s="38">
        <v>56.65</v>
      </c>
      <c r="CK7" s="38">
        <v>55.61</v>
      </c>
      <c r="CL7" s="38">
        <v>56.1</v>
      </c>
      <c r="CM7" s="38">
        <v>61.99</v>
      </c>
      <c r="CN7" s="38">
        <v>62.88</v>
      </c>
      <c r="CO7" s="38">
        <v>63.6</v>
      </c>
      <c r="CP7" s="38">
        <v>64.069999999999993</v>
      </c>
      <c r="CQ7" s="38">
        <v>63.57</v>
      </c>
      <c r="CR7" s="38">
        <v>64.010000000000005</v>
      </c>
      <c r="CS7" s="38">
        <v>64.09</v>
      </c>
      <c r="CT7" s="38">
        <v>64.62</v>
      </c>
      <c r="CU7" s="38">
        <v>65.33</v>
      </c>
      <c r="CV7" s="38">
        <v>66.11</v>
      </c>
      <c r="CW7" s="38">
        <v>66.05</v>
      </c>
      <c r="CX7" s="38">
        <v>86.4</v>
      </c>
      <c r="CY7" s="38">
        <v>86.07</v>
      </c>
      <c r="CZ7" s="38">
        <v>86.45</v>
      </c>
      <c r="DA7" s="38">
        <v>87.75</v>
      </c>
      <c r="DB7" s="38">
        <v>87.24</v>
      </c>
      <c r="DC7" s="38">
        <v>87.99</v>
      </c>
      <c r="DD7" s="38">
        <v>88.15</v>
      </c>
      <c r="DE7" s="38">
        <v>87.82</v>
      </c>
      <c r="DF7" s="38">
        <v>92.64</v>
      </c>
      <c r="DG7" s="38">
        <v>92.98</v>
      </c>
      <c r="DH7" s="38">
        <v>92.79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0.06</v>
      </c>
      <c r="EL7" s="38">
        <v>0.08</v>
      </c>
      <c r="EM7" s="38">
        <v>0.17</v>
      </c>
      <c r="EN7" s="38">
        <v>0.05</v>
      </c>
      <c r="EO7" s="38">
        <v>0.06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mieken</cp:lastModifiedBy>
  <cp:lastPrinted>2020-01-30T11:17:20Z</cp:lastPrinted>
  <dcterms:created xsi:type="dcterms:W3CDTF">2019-12-05T05:08:45Z</dcterms:created>
  <dcterms:modified xsi:type="dcterms:W3CDTF">2020-01-30T11:17:33Z</dcterms:modified>
  <cp:category/>
</cp:coreProperties>
</file>