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下水道推進課\003 予算経理\003(共通)予算経理\06 予算経理一般\002 予算一般\調べ物\H31\53_R20117_【依頼：〆切124（金）】公営企業に係る経営比較分析表（平成30年度決算）の分析等について（依頼）\02_回答\"/>
    </mc:Choice>
  </mc:AlternateContent>
  <workbookProtection workbookAlgorithmName="SHA-512" workbookHashValue="UdTsHJsX/3t88i0MNYV/8dJ5B09z+i6qGf9ys86v3ON0vodFB77gzYRCPhI2gQBRPMAtvNylfa5Uv1umyRhVqg==" workbookSaltValue="O2DeFpULY8pbBO+s9JzXc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<sst xmlns="http://schemas.openxmlformats.org/spreadsheetml/2006/main" count="228" uniqueCount="114">
  <si>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</si>
  <si>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</si>
  <si>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</si>
  <si>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</si>
  <si>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</si>
  <si>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</si>
  <si>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</si>
  <si>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</si>
  <si>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</si>
  <si>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</si>
  <si>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</si>
  <si>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</si>
  <si>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</si>
  <si>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</si>
  <si>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</si>
  <si>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</si>
  <si>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</si>
  <si>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</si>
  <si>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</si>
  <si>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</si>
  <si>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</si>
  <si>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</si>
  <si>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</si>
  <si>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</si>
  <si>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</si>
  <si>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</si>
  <si>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</si>
  <si>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</si>
  <si>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</si>
  <si>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</si>
  <si>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</si>
  <si>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</si>
  <si>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</si>
  <si>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</si>
  <si>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</si>
  <si>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</si>
  <si>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</si>
  <si>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</si>
  <si>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</si>
  <si>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</si>
  <si>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</si>
  <si>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</si>
  <si>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</si>
  <si>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</si>
  <si>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</si>
  <si>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</si>
  <si>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</si>
  <si>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</si>
  <si>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</si>
  <si>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</si>
  <si>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</si>
  <si>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</si>
  <si>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</si>
  <si>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</si>
  <si>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</si>
  <si>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</si>
  <si>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</si>
  <si>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</si>
  <si>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</si>
  <si>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</si>
  <si>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</si>
  <si>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</si>
  <si>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</si>
  <si>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</si>
  <si>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</si>
  <si>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</si>
  <si>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</si>
  <si>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</si>
  <si>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</si>
  <si>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</si>
  <si>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</si>
  <si>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</si>
  <si>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</si>
  <si>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</si>
  <si>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</si>
  <si>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</si>
  <si>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</si>
  <si>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</si>
  <si>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</si>
  <si>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</si>
  <si>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</si>
  <si>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</si>
  <si>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</si>
  <si>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</si>
  <si>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</si>
  <si>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</si>
  <si>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</si>
  <si>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</si>
  <si>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</si>
  <si>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</si>
  <si>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</si>
  <si>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</si>
  <si>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</si>
  <si>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</si>
  <si>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</si>
  <si>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</si>
  <si>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</si>
  <si>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</si>
  <si>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</si>
  <si>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</si>
  <si>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</si>
  <si>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</si>
  <si>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</si>
  <si>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</si>
  <si>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</si>
  <si>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</si>
  <si>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</si>
  <si>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</si>
  <si>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</si>
  <si>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</si>
  <si>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</si>
  <si>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総収益には地方債償還額に対する交付税措置額（基準内繰入金）及び借換債収入が含まれていないため、収益的収支比率は100％を下回りH30年度収益的収支比率は82.29％となっている。
企業債残高対事業規模比率は、地方債現在高の減小により類似団体平均値と比較して大幅に低い水準にある。
　H26年度 37.82％→H30年度 31.03 ％
汚水処理原価は、年間有収水量の増加はあったものの汚水処理費の増加により、H30年度は類似団体平均値との差は+2.24円となっている。
施設利用率は流入水量の増加に伴いH23年以降徐々に伸び、H30年度は類似団体との利用率の差は+9.12％となっている。
水洗化率はH30年度はH26年度から1.40%増加し、類似団体平均との差は-1.77％となっている。</t>
    <phoneticPr fontId="4"/>
  </si>
  <si>
    <t>管渠改善率について、管渠の大幅な更新改良時期は未到来であるが、供用開始から37年経過しており、ストックマネジメント計画に基づき計画的に更新等を進める。</t>
    <phoneticPr fontId="4"/>
  </si>
  <si>
    <r>
      <t>収益性、健全性は改善傾向を示しており、今後も水洗化率の向上による流入水量の増加、施設利用率の向上を図るとともに、効率的な汚水処理の実施により収益性、健全性の向上に取り組む。
また、計画的に施設等の更新・改修を進め、適切な投資による健全性・安全性を確保しながら老朽化対策に取り組む。
※１②・③、</t>
    </r>
    <r>
      <rPr>
        <sz val="11"/>
        <color rgb="FFFF0000"/>
        <rFont val="ＭＳ ゴシック"/>
        <family val="3"/>
        <charset val="128"/>
      </rPr>
      <t>２①</t>
    </r>
    <r>
      <rPr>
        <sz val="11"/>
        <color theme="1"/>
        <rFont val="ＭＳ ゴシック"/>
        <family val="3"/>
        <charset val="128"/>
      </rPr>
      <t xml:space="preserve">については、非法適用企業であるため非算定項目。
</t>
    </r>
    <r>
      <rPr>
        <sz val="11"/>
        <color rgb="FFFF0000"/>
        <rFont val="ＭＳ ゴシック"/>
        <family val="3"/>
        <charset val="128"/>
      </rPr>
      <t>※２②については、耐用年数未満のため該当なし。</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</si>
</sst>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0F-473F-A6DF-ED1CD3202D0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c:ext xmlns:c16="http://schemas.microsoft.com/office/drawing/2014/chart" uri="{C3380CC4-5D6E-409C-BE32-E72D297353CC}">
              <c16:uniqueId val="{00000001-E10F-473F-A6DF-ED1CD3202D0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71.44</c:v>
                </c:pt>
                <c:pt idx="1">
                  <c:v>73.180000000000007</c:v>
                </c:pt>
                <c:pt idx="2">
                  <c:v>74.260000000000005</c:v>
                </c:pt>
                <c:pt idx="3">
                  <c:v>74.53</c:v>
                </c:pt>
                <c:pt idx="4">
                  <c:v>75.23</c:v>
                </c:pt>
              </c:numCache>
            </c:numRef>
          </c:val>
          <c:extLst>
            <c:ext xmlns:c16="http://schemas.microsoft.com/office/drawing/2014/chart" uri="{C3380CC4-5D6E-409C-BE32-E72D297353CC}">
              <c16:uniqueId val="{00000000-3FCE-4FC8-BD70-0EC10D3172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c:ext xmlns:c16="http://schemas.microsoft.com/office/drawing/2014/chart" uri="{C3380CC4-5D6E-409C-BE32-E72D297353CC}">
              <c16:uniqueId val="{00000001-3FCE-4FC8-BD70-0EC10D3172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89.81</c:v>
                </c:pt>
                <c:pt idx="1">
                  <c:v>90.35</c:v>
                </c:pt>
                <c:pt idx="2">
                  <c:v>90.83</c:v>
                </c:pt>
                <c:pt idx="3">
                  <c:v>91.28</c:v>
                </c:pt>
                <c:pt idx="4">
                  <c:v>91.21</c:v>
                </c:pt>
              </c:numCache>
            </c:numRef>
          </c:val>
          <c:extLst>
            <c:ext xmlns:c16="http://schemas.microsoft.com/office/drawing/2014/chart" uri="{C3380CC4-5D6E-409C-BE32-E72D297353CC}">
              <c16:uniqueId val="{00000000-E87A-433D-90EF-048542E28B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c:ext xmlns:c16="http://schemas.microsoft.com/office/drawing/2014/chart" uri="{C3380CC4-5D6E-409C-BE32-E72D297353CC}">
              <c16:uniqueId val="{00000001-E87A-433D-90EF-048542E28B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81.2</c:v>
                </c:pt>
                <c:pt idx="1">
                  <c:v>83.79</c:v>
                </c:pt>
                <c:pt idx="2">
                  <c:v>77.75</c:v>
                </c:pt>
                <c:pt idx="3">
                  <c:v>77.27</c:v>
                </c:pt>
                <c:pt idx="4">
                  <c:v>82.29</c:v>
                </c:pt>
              </c:numCache>
            </c:numRef>
          </c:val>
          <c:extLst>
            <c:ext xmlns:c16="http://schemas.microsoft.com/office/drawing/2014/chart" uri="{C3380CC4-5D6E-409C-BE32-E72D297353CC}">
              <c16:uniqueId val="{00000000-22C4-4D80-878E-11048FECD1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4-4D80-878E-11048FECD1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8F-4D85-82E5-E7E4CF1852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8F-4D85-82E5-E7E4CF1852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AA-41BB-974E-36ADDFFC80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AA-41BB-974E-36ADDFFC80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F2-44E7-B722-840D4177C6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2-44E7-B722-840D4177C6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7-45A0-8D78-45C357FF93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7-45A0-8D78-45C357FF93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154.18</c:v>
                </c:pt>
                <c:pt idx="1">
                  <c:v>113.48</c:v>
                </c:pt>
                <c:pt idx="2">
                  <c:v>106.2</c:v>
                </c:pt>
                <c:pt idx="3">
                  <c:v>96.59</c:v>
                </c:pt>
                <c:pt idx="4">
                  <c:v>90.26</c:v>
                </c:pt>
              </c:numCache>
            </c:numRef>
          </c:val>
          <c:extLst>
            <c:ext xmlns:c16="http://schemas.microsoft.com/office/drawing/2014/chart" uri="{C3380CC4-5D6E-409C-BE32-E72D297353CC}">
              <c16:uniqueId val="{00000000-801D-4293-BBAA-C3F8707E09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c:ext xmlns:c16="http://schemas.microsoft.com/office/drawing/2014/chart" uri="{C3380CC4-5D6E-409C-BE32-E72D297353CC}">
              <c16:uniqueId val="{00000001-801D-4293-BBAA-C3F8707E09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94-4503-B7D7-88D2474B09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E94-4503-B7D7-88D2474B09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70.64</c:v>
                </c:pt>
                <c:pt idx="1">
                  <c:v>64.12</c:v>
                </c:pt>
                <c:pt idx="2">
                  <c:v>52.54</c:v>
                </c:pt>
                <c:pt idx="3">
                  <c:v>56.28</c:v>
                </c:pt>
                <c:pt idx="4">
                  <c:v>57.85</c:v>
                </c:pt>
              </c:numCache>
            </c:numRef>
          </c:val>
          <c:extLst>
            <c:ext xmlns:c16="http://schemas.microsoft.com/office/drawing/2014/chart" uri="{C3380CC4-5D6E-409C-BE32-E72D297353CC}">
              <c16:uniqueId val="{00000000-DCCA-456A-B3D1-1E03D28DFA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c:ext xmlns:c16="http://schemas.microsoft.com/office/drawing/2014/chart" uri="{C3380CC4-5D6E-409C-BE32-E72D297353CC}">
              <c16:uniqueId val="{00000001-DCCA-456A-B3D1-1E03D28DFA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3" zoomScale="75" zoomScaleNormal="75" workbookViewId="0">
      <selection activeCell="BP90" sqref="BP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686126</v>
      </c>
      <c r="AM8" s="50"/>
      <c r="AN8" s="50"/>
      <c r="AO8" s="50"/>
      <c r="AP8" s="50"/>
      <c r="AQ8" s="50"/>
      <c r="AR8" s="50"/>
      <c r="AS8" s="50"/>
      <c r="AT8" s="45">
        <f>データ!T6</f>
        <v>6708.27</v>
      </c>
      <c r="AU8" s="45"/>
      <c r="AV8" s="45"/>
      <c r="AW8" s="45"/>
      <c r="AX8" s="45"/>
      <c r="AY8" s="45"/>
      <c r="AZ8" s="45"/>
      <c r="BA8" s="45"/>
      <c r="BB8" s="45">
        <f>データ!U6</f>
        <v>102.28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63.53</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264416</v>
      </c>
      <c r="AM10" s="50"/>
      <c r="AN10" s="50"/>
      <c r="AO10" s="50"/>
      <c r="AP10" s="50"/>
      <c r="AQ10" s="50"/>
      <c r="AR10" s="50"/>
      <c r="AS10" s="50"/>
      <c r="AT10" s="45">
        <f>データ!W6</f>
        <v>80.5</v>
      </c>
      <c r="AU10" s="45"/>
      <c r="AV10" s="45"/>
      <c r="AW10" s="45"/>
      <c r="AX10" s="45"/>
      <c r="AY10" s="45"/>
      <c r="AZ10" s="45"/>
      <c r="BA10" s="45"/>
      <c r="BB10" s="45">
        <f>データ!X6</f>
        <v>3284.67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2sPj26BC6gPGfQGcg8sYs0NrAKe+PR+Qp2gyBnhyhWyWGFWmsCq3X/+n4emNDwG6l3+oyO8kSbX2AotH4RMyAQ==" saltValue="L1ZWkUoaoC9X/o4hiw+z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320005</v>
      </c>
      <c r="D6" s="33">
        <f t="shared" si="3"/>
        <v>47</v>
      </c>
      <c r="E6" s="33">
        <f t="shared" si="3"/>
        <v>17</v>
      </c>
      <c r="F6" s="33">
        <f t="shared" si="3"/>
        <v>3</v>
      </c>
      <c r="G6" s="33">
        <f t="shared" si="3"/>
        <v>0</v>
      </c>
      <c r="H6" s="33" t="str">
        <f t="shared" si="3"/>
        <v>島根県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63.53</v>
      </c>
      <c r="Q6" s="34">
        <f t="shared" si="3"/>
        <v>100</v>
      </c>
      <c r="R6" s="34">
        <f t="shared" si="3"/>
        <v>0</v>
      </c>
      <c r="S6" s="34">
        <f t="shared" si="3"/>
        <v>686126</v>
      </c>
      <c r="T6" s="34">
        <f t="shared" si="3"/>
        <v>6708.27</v>
      </c>
      <c r="U6" s="34">
        <f t="shared" si="3"/>
        <v>102.28</v>
      </c>
      <c r="V6" s="34">
        <f t="shared" si="3"/>
        <v>264416</v>
      </c>
      <c r="W6" s="34">
        <f t="shared" si="3"/>
        <v>80.5</v>
      </c>
      <c r="X6" s="34">
        <f t="shared" si="3"/>
        <v>3284.67</v>
      </c>
      <c r="Y6" s="35">
        <f>IF(Y7="",NA(),Y7)</f>
        <v>81.2</v>
      </c>
      <c r="Z6" s="35">
        <f t="shared" ref="Z6:AH6" si="4">IF(Z7="",NA(),Z7)</f>
        <v>83.79</v>
      </c>
      <c r="AA6" s="35">
        <f t="shared" si="4"/>
        <v>77.75</v>
      </c>
      <c r="AB6" s="35">
        <f t="shared" si="4"/>
        <v>77.27</v>
      </c>
      <c r="AC6" s="35">
        <f t="shared" si="4"/>
        <v>82.29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154.18</v>
      </c>
      <c r="BG6" s="35">
        <f t="shared" ref="BG6:BO6" si="7">IF(BG7="",NA(),BG7)</f>
        <v>113.48</v>
      </c>
      <c r="BH6" s="35">
        <f t="shared" si="7"/>
        <v>106.2</v>
      </c>
      <c r="BI6" s="35">
        <f t="shared" si="7"/>
        <v>96.59</v>
      </c>
      <c r="BJ6" s="35">
        <f t="shared" si="7"/>
        <v>90.26</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70.64</v>
      </c>
      <c r="CC6" s="35">
        <f t="shared" ref="CC6:CK6" si="9">IF(CC7="",NA(),CC7)</f>
        <v>64.12</v>
      </c>
      <c r="CD6" s="35">
        <f t="shared" si="9"/>
        <v>52.54</v>
      </c>
      <c r="CE6" s="35">
        <f t="shared" si="9"/>
        <v>56.28</v>
      </c>
      <c r="CF6" s="35">
        <f t="shared" si="9"/>
        <v>57.85</v>
      </c>
      <c r="CG6" s="35">
        <f t="shared" si="9"/>
        <v>66.680000000000007</v>
      </c>
      <c r="CH6" s="35">
        <f t="shared" si="9"/>
        <v>60.18</v>
      </c>
      <c r="CI6" s="35">
        <f t="shared" si="9"/>
        <v>58.19</v>
      </c>
      <c r="CJ6" s="35">
        <f t="shared" si="9"/>
        <v>56.65</v>
      </c>
      <c r="CK6" s="35">
        <f t="shared" si="9"/>
        <v>55.61</v>
      </c>
      <c r="CL6" s="34" t="str">
        <f>IF(CL7="","",IF(CL7="-","【-】","【"&amp;SUBSTITUTE(TEXT(CL7,"#,##0.00"),"-","△")&amp;"】"))</f>
        <v>【56.10】</v>
      </c>
      <c r="CM6" s="35">
        <f>IF(CM7="",NA(),CM7)</f>
        <v>71.44</v>
      </c>
      <c r="CN6" s="35">
        <f t="shared" ref="CN6:CV6" si="10">IF(CN7="",NA(),CN7)</f>
        <v>73.180000000000007</v>
      </c>
      <c r="CO6" s="35">
        <f t="shared" si="10"/>
        <v>74.260000000000005</v>
      </c>
      <c r="CP6" s="35">
        <f t="shared" si="10"/>
        <v>74.53</v>
      </c>
      <c r="CQ6" s="35">
        <f t="shared" si="10"/>
        <v>75.23</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89.81</v>
      </c>
      <c r="CY6" s="35">
        <f t="shared" ref="CY6:DG6" si="11">IF(CY7="",NA(),CY7)</f>
        <v>90.35</v>
      </c>
      <c r="CZ6" s="35">
        <f t="shared" si="11"/>
        <v>90.83</v>
      </c>
      <c r="DA6" s="35">
        <f t="shared" si="11"/>
        <v>91.28</v>
      </c>
      <c r="DB6" s="35">
        <f t="shared" si="11"/>
        <v>91.21</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320005</v>
      </c>
      <c r="D7" s="37">
        <v>47</v>
      </c>
      <c r="E7" s="37">
        <v>17</v>
      </c>
      <c r="F7" s="37">
        <v>3</v>
      </c>
      <c r="G7" s="37">
        <v>0</v>
      </c>
      <c r="H7" s="37" t="s">
        <v>98</v>
      </c>
      <c r="I7" s="37" t="s">
        <v>99</v>
      </c>
      <c r="J7" s="37" t="s">
        <v>100</v>
      </c>
      <c r="K7" s="37" t="s">
        <v>101</v>
      </c>
      <c r="L7" s="37" t="s">
        <v>102</v>
      </c>
      <c r="M7" s="37" t="s">
        <v>103</v>
      </c>
      <c r="N7" s="38" t="s">
        <v>104</v>
      </c>
      <c r="O7" s="38" t="s">
        <v>105</v>
      </c>
      <c r="P7" s="38">
        <v>63.53</v>
      </c>
      <c r="Q7" s="38">
        <v>100</v>
      </c>
      <c r="R7" s="38">
        <v>0</v>
      </c>
      <c r="S7" s="38">
        <v>686126</v>
      </c>
      <c r="T7" s="38">
        <v>6708.27</v>
      </c>
      <c r="U7" s="38">
        <v>102.28</v>
      </c>
      <c r="V7" s="38">
        <v>264416</v>
      </c>
      <c r="W7" s="38">
        <v>80.5</v>
      </c>
      <c r="X7" s="38">
        <v>3284.67</v>
      </c>
      <c r="Y7" s="38">
        <v>81.2</v>
      </c>
      <c r="Z7" s="38">
        <v>83.79</v>
      </c>
      <c r="AA7" s="38">
        <v>77.75</v>
      </c>
      <c r="AB7" s="38">
        <v>77.27</v>
      </c>
      <c r="AC7" s="38">
        <v>82.29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154.18</v>
      </c>
      <c r="BG7" s="38">
        <v>113.48</v>
      </c>
      <c r="BH7" s="38">
        <v>106.2</v>
      </c>
      <c r="BI7" s="38">
        <v>96.59</v>
      </c>
      <c r="BJ7" s="38">
        <v>90.26</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70.64</v>
      </c>
      <c r="CC7" s="38">
        <v>64.12</v>
      </c>
      <c r="CD7" s="38">
        <v>52.54</v>
      </c>
      <c r="CE7" s="38">
        <v>56.28</v>
      </c>
      <c r="CF7" s="38">
        <v>57.85</v>
      </c>
      <c r="CG7" s="38">
        <v>66.680000000000007</v>
      </c>
      <c r="CH7" s="38">
        <v>60.18</v>
      </c>
      <c r="CI7" s="38">
        <v>58.19</v>
      </c>
      <c r="CJ7" s="38">
        <v>56.65</v>
      </c>
      <c r="CK7" s="38">
        <v>55.61</v>
      </c>
      <c r="CL7" s="38">
        <v>56.1</v>
      </c>
      <c r="CM7" s="38">
        <v>71.44</v>
      </c>
      <c r="CN7" s="38">
        <v>73.180000000000007</v>
      </c>
      <c r="CO7" s="38">
        <v>74.260000000000005</v>
      </c>
      <c r="CP7" s="38">
        <v>74.53</v>
      </c>
      <c r="CQ7" s="38">
        <v>75.23</v>
      </c>
      <c r="CR7" s="38">
        <v>64.930000000000007</v>
      </c>
      <c r="CS7" s="38">
        <v>66.02</v>
      </c>
      <c r="CT7" s="38">
        <v>65.900000000000006</v>
      </c>
      <c r="CU7" s="38">
        <v>65.33</v>
      </c>
      <c r="CV7" s="38">
        <v>66.11</v>
      </c>
      <c r="CW7" s="38">
        <v>66.05</v>
      </c>
      <c r="CX7" s="38">
        <v>89.81</v>
      </c>
      <c r="CY7" s="38">
        <v>90.35</v>
      </c>
      <c r="CZ7" s="38">
        <v>90.83</v>
      </c>
      <c r="DA7" s="38">
        <v>91.28</v>
      </c>
      <c r="DB7" s="38">
        <v>91.21</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2020-01-22T10:48:41Z</cp:lastPrinted>
  <dcterms:created xsi:type="dcterms:W3CDTF">2019-12-05T05:08:50Z</dcterms:created>
  <dcterms:modified xsi:type="dcterms:W3CDTF">2020-01-22T10:50:19Z</dcterms:modified>
  <cp:category/>
</cp:coreProperties>
</file>