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企画調整班(2019)\88各種照会\01財政課\27 20200109_経営比較分析表の分析等について（依頼）\★今年度回答\"/>
    </mc:Choice>
  </mc:AlternateContent>
  <workbookProtection workbookAlgorithmName="SHA-512" workbookHashValue="AvYn5xBH8TpgpVc86Y/axEkS68POXmUMgG+O7roW548aKw/Y+onoR/0Q+EB3CHEXRVZ+MQ0ggc/ODg+Niam0rQ==" workbookSaltValue="Nq4m1bh4yW6MfuT03IB1C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C12" i="5" s="1"/>
  <c r="IB8" i="5"/>
  <c r="HS8" i="5"/>
  <c r="HR8" i="5"/>
  <c r="HI8" i="5"/>
  <c r="HI12" i="5" s="1"/>
  <c r="HH8" i="5"/>
  <c r="GY8" i="5"/>
  <c r="HB12" i="5" s="1"/>
  <c r="GX8" i="5"/>
  <c r="GW8" i="5"/>
  <c r="GM8" i="5"/>
  <c r="GD8" i="5"/>
  <c r="GC8" i="5"/>
  <c r="FT8" i="5"/>
  <c r="FW12" i="5" s="1"/>
  <c r="FS8" i="5"/>
  <c r="FJ8" i="5"/>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K18" i="5"/>
  <c r="FN18" i="5"/>
  <c r="FJ18" i="5"/>
  <c r="FM18" i="5"/>
  <c r="FL18" i="5"/>
  <c r="GG18" i="5"/>
  <c r="GF18" i="5"/>
  <c r="GE18" i="5"/>
  <c r="GH18" i="5"/>
  <c r="GD1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EZ12" i="5"/>
  <c r="FD12" i="5"/>
  <c r="FM12" i="5"/>
  <c r="FV12" i="5"/>
  <c r="GE12" i="5"/>
  <c r="HK12" i="5"/>
  <c r="GZ18" i="5"/>
  <c r="HC18" i="5"/>
  <c r="GY18" i="5"/>
  <c r="HB18" i="5"/>
  <c r="HA18" i="5"/>
  <c r="HV18"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FJ12" i="5"/>
  <c r="FN12" i="5"/>
  <c r="GF12" i="5"/>
  <c r="GY12" i="5"/>
  <c r="HC12" i="5"/>
  <c r="HT12" i="5"/>
  <c r="FB18" i="5"/>
  <c r="FA18" i="5"/>
  <c r="FD18" i="5"/>
  <c r="EZ18" i="5"/>
  <c r="FC18" i="5"/>
  <c r="FX18" i="5"/>
  <c r="FT18" i="5"/>
  <c r="FW18" i="5"/>
  <c r="FV18" i="5"/>
  <c r="FU18" i="5"/>
  <c r="JK18" i="5"/>
  <c r="JI12" i="5"/>
  <c r="JJ18" i="5"/>
  <c r="JL12" i="5"/>
  <c r="JH12" i="5"/>
  <c r="JI18" i="5"/>
  <c r="JK12" i="5"/>
  <c r="JL18" i="5"/>
  <c r="JH18" i="5"/>
  <c r="JJ12" i="5"/>
  <c r="KC18" i="5"/>
  <c r="KE12" i="5"/>
  <c r="KF18" i="5"/>
  <c r="KB18" i="5"/>
  <c r="KD12" i="5"/>
  <c r="KE18" i="5"/>
  <c r="KC12" i="5"/>
  <c r="KD18" i="5"/>
  <c r="KF12" i="5"/>
  <c r="KB12" i="5"/>
  <c r="C10" i="5"/>
  <c r="FB12" i="5"/>
  <c r="FK12" i="5"/>
  <c r="FT12" i="5"/>
  <c r="FX12" i="5"/>
  <c r="GG12" i="5"/>
  <c r="GZ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FC12" i="5"/>
  <c r="FL12" i="5"/>
  <c r="FU12" i="5"/>
  <c r="GD12" i="5"/>
  <c r="GH12" i="5"/>
  <c r="HA12" i="5"/>
  <c r="HJ12" i="5"/>
  <c r="IG12" i="5"/>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alcChain>
</file>

<file path=xl/sharedStrings.xml><?xml version="1.0" encoding="utf-8"?>
<sst xmlns="http://schemas.openxmlformats.org/spreadsheetml/2006/main" count="900" uniqueCount="288">
  <si>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</si>
  <si>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</si>
  <si>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</si>
  <si>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</si>
  <si>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</si>
  <si>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</si>
  <si>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</si>
  <si>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</si>
  <si>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利益剰余金なし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</si>
  <si>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</si>
  <si>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</si>
  <si>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</si>
  <si>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</si>
  <si>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</si>
  <si>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</si>
  <si>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</si>
  <si>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</si>
  <si>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</si>
  <si>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</si>
  <si>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</si>
  <si>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</si>
  <si>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</si>
  <si>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</si>
  <si>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</si>
  <si>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</si>
  <si>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</si>
  <si>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</si>
  <si>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</si>
  <si>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</si>
  <si>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</si>
  <si>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</si>
  <si>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</si>
  <si>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</si>
  <si>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</si>
  <si>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</si>
  <si>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</si>
  <si>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</si>
  <si>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</si>
  <si>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</si>
  <si>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</si>
  <si>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</si>
  <si>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</si>
  <si>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</si>
  <si>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</si>
  <si>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</si>
  <si>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</si>
  <si>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</si>
  <si>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</si>
  <si>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</si>
  <si>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</si>
  <si>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</si>
  <si>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</si>
  <si>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</si>
  <si>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</si>
  <si>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</si>
  <si>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</si>
  <si>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</si>
  <si>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</si>
  <si>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</si>
  <si>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</si>
  <si>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</si>
  <si>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</si>
  <si>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</si>
  <si>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</si>
  <si>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</si>
  <si>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</si>
  <si>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</si>
  <si>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</si>
  <si>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</si>
  <si>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</si>
  <si>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</si>
  <si>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</si>
  <si>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</si>
  <si>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</si>
  <si>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</si>
  <si>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</si>
  <si>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</si>
  <si>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</si>
  <si>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</si>
  <si>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</si>
  <si>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</si>
  <si>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</si>
  <si>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</si>
  <si>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</si>
  <si>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</si>
  <si>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</si>
  <si>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</si>
  <si>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</si>
  <si>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</si>
  <si>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</si>
  <si>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</si>
  <si>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</si>
  <si>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</si>
  <si>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</si>
  <si>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</si>
  <si>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</si>
  <si>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</si>
  <si>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</si>
  <si>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</si>
  <si>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</si>
  <si>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</si>
  <si>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</si>
  <si>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</si>
  <si>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</si>
  <si>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</si>
  <si>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</si>
  <si>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</si>
  <si>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</si>
  <si>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</si>
  <si>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</si>
  <si>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</si>
  <si>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</si>
  <si>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</si>
  <si>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</si>
  <si>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</si>
  <si>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</si>
  <si>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</si>
  <si>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430005</t>
  </si>
  <si>
    <t>46</t>
  </si>
  <si>
    <t>04</t>
  </si>
  <si>
    <t>0</t>
  </si>
  <si>
    <t>000</t>
  </si>
  <si>
    <t>熊本県</t>
  </si>
  <si>
    <t>法適用</t>
  </si>
  <si>
    <t>電気事業</t>
  </si>
  <si>
    <t>非設置</t>
  </si>
  <si>
    <t>-</t>
  </si>
  <si>
    <t>令和２年３月３１日　市房第一発電所</t>
  </si>
  <si>
    <t>令和２年１２月３１日　菊鹿発電所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</si>
  <si>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</si>
  <si>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</si>
  <si>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</si>
  <si>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</si>
  <si>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</si>
  <si>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</si>
  <si>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</si>
  <si>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</si>
  <si>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</si>
  <si>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</si>
  <si>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</si>
  <si>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</si>
  <si>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</si>
  <si>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</si>
  <si>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</si>
  <si>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</si>
  <si>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</si>
  <si>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</si>
  <si>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</si>
  <si>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</si>
  <si>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</si>
  <si>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</si>
  <si>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</si>
  <si>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</si>
  <si>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</si>
  <si>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</si>
  <si>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</si>
  <si>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</si>
  <si>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</si>
  <si>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</si>
  <si>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</si>
  <si>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</si>
  <si>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</si>
  <si>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</si>
  <si>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</si>
  <si>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</si>
  <si>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</si>
  <si>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</si>
  <si>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</si>
  <si>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</si>
  <si>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</si>
  <si>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</si>
  <si>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</si>
  <si>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</si>
  <si>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</si>
  <si>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</si>
  <si>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</si>
  <si>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</si>
  <si>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</si>
  <si>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</si>
  <si>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</si>
  <si>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</si>
  <si>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</si>
  <si>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</si>
  <si>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</si>
  <si>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</si>
  <si>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</si>
  <si>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</si>
  <si>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</si>
  <si>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</si>
  <si>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</si>
  <si>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</si>
  <si>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</si>
  <si>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</si>
  <si>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</si>
  <si>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</si>
  <si>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</si>
  <si>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</si>
  <si>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</si>
  <si>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</si>
  <si>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</si>
  <si>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</si>
  <si>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</si>
  <si>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</si>
  <si>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</si>
  <si>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</si>
  <si>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</si>
  <si>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</si>
  <si>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</si>
  <si>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</si>
  <si>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</si>
  <si>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</si>
  <si>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</si>
  <si>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</si>
  <si>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</si>
  <si>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</si>
  <si>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</si>
  <si>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</si>
  <si>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</si>
  <si>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</si>
  <si>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</si>
  <si>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</si>
  <si>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</si>
  <si>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</si>
  <si>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</si>
  <si>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</si>
  <si>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</si>
  <si>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</si>
  <si>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</si>
  <si>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</si>
  <si>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</si>
  <si>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</si>
  <si>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</si>
  <si>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</si>
  <si>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</si>
  <si>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</si>
  <si>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</si>
  <si>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</si>
  <si>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</si>
  <si>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</si>
  <si>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</si>
  <si>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</si>
  <si>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</si>
  <si>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</si>
  <si>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</si>
  <si>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</si>
  <si>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</si>
  <si>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</si>
  <si>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</si>
  <si>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</si>
  <si>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</si>
  <si>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</si>
  <si>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</si>
  <si>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</si>
  <si>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</si>
  <si>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</si>
  <si>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</si>
  <si>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</si>
  <si>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</si>
  <si>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</si>
  <si>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</si>
  <si>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</si>
  <si>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</si>
  <si>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</si>
  <si>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</si>
  <si>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</si>
  <si>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</si>
  <si>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</si>
  <si>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</si>
  <si>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</si>
  <si>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</si>
  <si>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</si>
  <si>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</si>
  <si>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</si>
  <si>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</si>
  <si>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</si>
  <si>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</si>
  <si>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</si>
  <si>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</si>
  <si>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</si>
  <si>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</si>
  <si>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</si>
  <si>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</si>
  <si>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</si>
  <si>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</si>
  <si>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</si>
  <si>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　本県では、球磨川水系の3発電所（市房第一、市房第二、笠振）、緑川水系の3発電所（緑川第一、緑川第二、緑川第三）及び菊池川水系の1発電所（菊鹿）の７箇所で水力発電所と阿蘇車帰風力発電所の計8か所の発電所で発電を行い、九州電力株式会社に電力を供給している。なお、阿蘇車帰風力発電所については、令和元年９月末で民間譲渡を行った。
　平成30年度は、5月末から市房第一・第二発電所の発電を停止し、発電所リニューアルの現地工事に着手しており、売電収入が大幅な減収となっていることから、各データは共通して影響を受けている。
○経常収支比率及び営業収支比率は、８３．５％となっているが、これは、リニューアル工事に伴う売電収入の減収によるものである。
○流動比率は、７００％を超えており短期的な支払い能力を十分確保している。
○供給原価は、分母となる供給電力量が天候等により大きく左右されることなどから年度間の変動が大きいが、平成３０年度は、リニューアル工事の影響により、全国平均値よりも高額となっている。
○ＥＢＩＴＤＡ（減価償却前営業利益）は、荒瀬ダム等撤去に係る特別損失額の影響等により、平均値を下回っている。平成３０年度は、リニューアル工事の影響より減少している。
</t>
    <rPh sb="74" eb="76">
      <t>カショ</t>
    </rPh>
    <rPh sb="130" eb="132">
      <t>アソ</t>
    </rPh>
    <rPh sb="132" eb="134">
      <t>クルマガエリ</t>
    </rPh>
    <rPh sb="134" eb="136">
      <t>フウリョク</t>
    </rPh>
    <rPh sb="136" eb="138">
      <t>ハツデン</t>
    </rPh>
    <rPh sb="138" eb="139">
      <t>ショ</t>
    </rPh>
    <rPh sb="145" eb="147">
      <t>レイワ</t>
    </rPh>
    <rPh sb="147" eb="149">
      <t>ガンネン</t>
    </rPh>
    <rPh sb="150" eb="152">
      <t>ガツマツ</t>
    </rPh>
    <rPh sb="153" eb="155">
      <t>ミンカン</t>
    </rPh>
    <rPh sb="155" eb="157">
      <t>ジョウト</t>
    </rPh>
    <rPh sb="158" eb="159">
      <t>オコナ</t>
    </rPh>
    <rPh sb="164" eb="166">
      <t>ヘイセイ</t>
    </rPh>
    <rPh sb="168" eb="170">
      <t>ネンド</t>
    </rPh>
    <rPh sb="173" eb="174">
      <t>ガツ</t>
    </rPh>
    <rPh sb="174" eb="175">
      <t>マツ</t>
    </rPh>
    <rPh sb="177" eb="179">
      <t>イチフサ</t>
    </rPh>
    <rPh sb="179" eb="181">
      <t>ダイイチ</t>
    </rPh>
    <rPh sb="182" eb="184">
      <t>ダイニ</t>
    </rPh>
    <rPh sb="184" eb="187">
      <t>ハツデンショ</t>
    </rPh>
    <rPh sb="188" eb="190">
      <t>ハツデン</t>
    </rPh>
    <rPh sb="191" eb="193">
      <t>テイシ</t>
    </rPh>
    <rPh sb="195" eb="198">
      <t>ハツデンショ</t>
    </rPh>
    <rPh sb="205" eb="207">
      <t>ゲンチ</t>
    </rPh>
    <rPh sb="207" eb="209">
      <t>コウジ</t>
    </rPh>
    <rPh sb="210" eb="212">
      <t>チャクシュ</t>
    </rPh>
    <rPh sb="217" eb="219">
      <t>バイデン</t>
    </rPh>
    <rPh sb="219" eb="221">
      <t>シュウニュウ</t>
    </rPh>
    <rPh sb="222" eb="224">
      <t>オオハバ</t>
    </rPh>
    <rPh sb="225" eb="227">
      <t>ゲンシュウ</t>
    </rPh>
    <rPh sb="238" eb="239">
      <t>カク</t>
    </rPh>
    <rPh sb="243" eb="245">
      <t>キョウツウ</t>
    </rPh>
    <rPh sb="247" eb="249">
      <t>エイキョウ</t>
    </rPh>
    <rPh sb="250" eb="251">
      <t>ウ</t>
    </rPh>
    <rPh sb="299" eb="301">
      <t>コウジ</t>
    </rPh>
    <rPh sb="302" eb="303">
      <t>トモナ</t>
    </rPh>
    <rPh sb="304" eb="306">
      <t>バイデン</t>
    </rPh>
    <rPh sb="306" eb="308">
      <t>シュウニュウ</t>
    </rPh>
    <rPh sb="309" eb="310">
      <t>ヘ</t>
    </rPh>
    <rPh sb="310" eb="311">
      <t>シュウ</t>
    </rPh>
    <rPh sb="424" eb="426">
      <t>コウジ</t>
    </rPh>
    <rPh sb="427" eb="429">
      <t>エイキョウ</t>
    </rPh>
    <rPh sb="441" eb="442">
      <t>タカ</t>
    </rPh>
    <rPh sb="520" eb="522">
      <t>コウジ</t>
    </rPh>
    <rPh sb="523" eb="525">
      <t>エイキョウ</t>
    </rPh>
    <phoneticPr fontId="5"/>
  </si>
  <si>
    <r>
      <t>○設備利用率
・水力発電は、発電方式、天候、地域特性に大きく左右されるが、平成３０年度は、リニューアル工事の影響により下がっているものである。
・風</t>
    </r>
    <r>
      <rPr>
        <sz val="14"/>
        <rFont val="ＭＳ ゴシック"/>
        <family val="3"/>
        <charset val="128"/>
      </rPr>
      <t xml:space="preserve">力発電は、風況や立地に大きく左右されるが、平成30年度は、異常音が確認された2号機を廃止し、１，３号機（900kW）による発電となったことなどにより、利用率は全国平均を大きく下回った。
</t>
    </r>
    <r>
      <rPr>
        <sz val="14"/>
        <color theme="1"/>
        <rFont val="ＭＳ ゴシック"/>
        <family val="3"/>
        <charset val="128"/>
      </rPr>
      <t xml:space="preserve">
〇修繕費比率
・水力発電は、リニューアル工事に伴い関連設備の修繕費が発生していることから、平成２９年度を上回っている。
・風力発電については、平成３０年度も多額の修繕費・点検費が発生したことから、全国平均を上回った。
〇企業債残高対料金収入比率
・水力発電については、平成２８年度から老朽化した主要４発電所のリニューアル工事に着手しており、平成３０年度も企業債を発行していることから企業債残高は増加している。
・風力発電については、建設時に発行した企業債の償還が順調に進んでいるが、平成３０年度は自主保安停止による料金収入の大幅減のため全国平均を大きく上回った。
〇有形固定資産減価償却率
・主要発電所である市房発電所及び緑川発電所の４施設は、運転開始から４０～５０年が経過し、償却率は全国平均を大きく上回る７６．７％となっている。このため、現在リニューアル工事に着手している。
　また、平成８年～１３年に運転開始した笠振発電所等３施設の償却率は５５．８％となり、全国平均を下回っている。
・平成１７年に運転開始した阿蘇車帰風力発電所の償却率は６９．４％となり、全国平均を上回っている。
〇ＦＩＴ収入割合
・水力発電については、７施設のうち小規模な２施設がＦＩＴ適用となっており収入割合は１０．５％と全国平均を下回っている。今後、非適用５施設のうち主力の４施設については、リニューアル後にＦＩＴ適用となる予定である。
・風力発電については、平成２４年度途中から全収入がＦＩＴ適用となっている。なお、令和元年9月末に民間譲渡が完了した。</t>
    </r>
    <rPh sb="51" eb="53">
      <t>コウジ</t>
    </rPh>
    <rPh sb="54" eb="56">
      <t>エイキョウ</t>
    </rPh>
    <rPh sb="59" eb="60">
      <t>サ</t>
    </rPh>
    <rPh sb="95" eb="97">
      <t>ヘイセイ</t>
    </rPh>
    <rPh sb="113" eb="115">
      <t>ゴウキ</t>
    </rPh>
    <rPh sb="116" eb="118">
      <t>ハイシ</t>
    </rPh>
    <rPh sb="123" eb="125">
      <t>ゴウキ</t>
    </rPh>
    <rPh sb="135" eb="137">
      <t>ハツデン</t>
    </rPh>
    <rPh sb="188" eb="190">
      <t>コウジ</t>
    </rPh>
    <rPh sb="191" eb="192">
      <t>トモナ</t>
    </rPh>
    <rPh sb="193" eb="195">
      <t>カンレン</t>
    </rPh>
    <rPh sb="195" eb="197">
      <t>セツビ</t>
    </rPh>
    <rPh sb="198" eb="201">
      <t>シュウゼンヒ</t>
    </rPh>
    <rPh sb="202" eb="204">
      <t>ハッセイ</t>
    </rPh>
    <rPh sb="213" eb="215">
      <t>ヘイセイ</t>
    </rPh>
    <rPh sb="217" eb="219">
      <t>ネンド</t>
    </rPh>
    <rPh sb="220" eb="222">
      <t>ウワマワ</t>
    </rPh>
    <rPh sb="820" eb="822">
      <t>レイワ</t>
    </rPh>
    <rPh sb="822" eb="823">
      <t>モト</t>
    </rPh>
    <phoneticPr fontId="5"/>
  </si>
  <si>
    <t xml:space="preserve">　電気事業全体では、風力発電所において、故障等により想定した発電量を確保できず精算面で厳しい状況にあったが、当該地での風力発電事業の継続と（企業局の）経営改善を図るため、（平成30年10月に民間譲渡先を公募し、同年11月に譲渡先を決定。諸手続きにかかる協議を経て）令和元年9月末に民間事業者に引渡し行った。なお、主要水力発電所の老朽化については、リニューアル工事に着手しており、工事完了後は安定した発電量の確保を目指している。
　現在、平成２７年３月に策定した「熊本県企業局経営基本計画（第四期）」に基づき、経営基盤の強化及び安定した事業継続のための計画的かつ効率的な事業運営を進めている。具体的には、以下のとおり。
① 安定した発電量の確保
　老朽化した主要水力発電所４施設の発電設備をリニューアルし、安定した運転を継続的に行う。なお、リニューアル工事完了後（令和２年度以降）は随時ＦＩＴに移行する。
　② 電力システム改革への対応
　電力システム改革については、今後の制度改正の内容を注視しながら適切に対応する。
③荒瀬ダム撤去への取組み、撤去費用の確保
　ダム本体の撤去工事については、平成２９年度末で本体工事等を完了した。
</t>
    <rPh sb="26" eb="28">
      <t>ソウテイ</t>
    </rPh>
    <rPh sb="30" eb="32">
      <t>ハツデン</t>
    </rPh>
    <rPh sb="32" eb="33">
      <t>リョウ</t>
    </rPh>
    <rPh sb="34" eb="36">
      <t>カクホ</t>
    </rPh>
    <rPh sb="39" eb="41">
      <t>セイサン</t>
    </rPh>
    <rPh sb="41" eb="42">
      <t>メン</t>
    </rPh>
    <rPh sb="43" eb="44">
      <t>キビ</t>
    </rPh>
    <rPh sb="46" eb="48">
      <t>ジョウキョウ</t>
    </rPh>
    <rPh sb="105" eb="107">
      <t>ドウネン</t>
    </rPh>
    <rPh sb="132" eb="134">
      <t>レイワ</t>
    </rPh>
    <rPh sb="134" eb="135">
      <t>モト</t>
    </rPh>
    <rPh sb="140" eb="142">
      <t>ミンカン</t>
    </rPh>
    <rPh sb="142" eb="145">
      <t>ジギョウシャ</t>
    </rPh>
    <rPh sb="149" eb="150">
      <t>オコナ</t>
    </rPh>
    <rPh sb="156" eb="158">
      <t>シュヨウ</t>
    </rPh>
    <rPh sb="158" eb="160">
      <t>スイリョク</t>
    </rPh>
    <rPh sb="160" eb="162">
      <t>ハツデン</t>
    </rPh>
    <rPh sb="162" eb="163">
      <t>ショ</t>
    </rPh>
    <rPh sb="164" eb="167">
      <t>ロウキュウカ</t>
    </rPh>
    <rPh sb="179" eb="181">
      <t>コウジ</t>
    </rPh>
    <rPh sb="182" eb="184">
      <t>チャクシュ</t>
    </rPh>
    <rPh sb="189" eb="191">
      <t>コウジ</t>
    </rPh>
    <rPh sb="191" eb="193">
      <t>カンリョウ</t>
    </rPh>
    <rPh sb="193" eb="194">
      <t>ゴ</t>
    </rPh>
    <rPh sb="195" eb="197">
      <t>アンテイ</t>
    </rPh>
    <rPh sb="199" eb="201">
      <t>ハツデン</t>
    </rPh>
    <rPh sb="201" eb="202">
      <t>リョウ</t>
    </rPh>
    <rPh sb="203" eb="205">
      <t>カクホ</t>
    </rPh>
    <rPh sb="206" eb="208">
      <t>メザ</t>
    </rPh>
    <rPh sb="381" eb="383">
      <t>レイワ</t>
    </rPh>
    <rPh sb="502" eb="503">
      <t>マツ</t>
    </rPh>
    <rPh sb="504" eb="506">
      <t>ホンタイ</t>
    </rPh>
    <rPh sb="506" eb="508">
      <t>コウジ</t>
    </rPh>
    <rPh sb="508" eb="509">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</si>
</sst>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
    <numFmt numFmtId="180"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113.6</c:v>
                </c:pt>
                <c:pt idx="1">
                  <c:v>118.9</c:v>
                </c:pt>
                <c:pt idx="2">
                  <c:v>114.8</c:v>
                </c:pt>
                <c:pt idx="3">
                  <c:v>114.3</c:v>
                </c:pt>
                <c:pt idx="4">
                  <c:v>83.5</c:v>
                </c:pt>
              </c:numCache>
            </c:numRef>
          </c:val>
          <c:extLst>
            <c:ext xmlns:c16="http://schemas.microsoft.com/office/drawing/2014/chart" uri="{C3380CC4-5D6E-409C-BE32-E72D297353CC}">
              <c16:uniqueId val="{00000000-A433-485A-9506-F450B19317E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c:ext xmlns:c16="http://schemas.microsoft.com/office/drawing/2014/chart" uri="{C3380CC4-5D6E-409C-BE32-E72D297353CC}">
              <c16:uniqueId val="{00000001-A433-485A-9506-F450B19317E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433-485A-9506-F450B19317E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111.3</c:v>
                </c:pt>
                <c:pt idx="1">
                  <c:v>116</c:v>
                </c:pt>
                <c:pt idx="2">
                  <c:v>113.1</c:v>
                </c:pt>
                <c:pt idx="3">
                  <c:v>111.6</c:v>
                </c:pt>
                <c:pt idx="4">
                  <c:v>80.900000000000006</c:v>
                </c:pt>
              </c:numCache>
            </c:numRef>
          </c:val>
          <c:extLst>
            <c:ext xmlns:c16="http://schemas.microsoft.com/office/drawing/2014/chart" uri="{C3380CC4-5D6E-409C-BE32-E72D297353CC}">
              <c16:uniqueId val="{00000000-9DBA-43E9-BEFF-2DB93BA13CB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c:ext xmlns:c16="http://schemas.microsoft.com/office/drawing/2014/chart" uri="{C3380CC4-5D6E-409C-BE32-E72D297353CC}">
              <c16:uniqueId val="{00000001-9DBA-43E9-BEFF-2DB93BA13CB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DBA-43E9-BEFF-2DB93BA13CB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618.29999999999995</c:v>
                </c:pt>
                <c:pt idx="1">
                  <c:v>980.2</c:v>
                </c:pt>
                <c:pt idx="2">
                  <c:v>1051.5</c:v>
                </c:pt>
                <c:pt idx="3">
                  <c:v>568.1</c:v>
                </c:pt>
                <c:pt idx="4">
                  <c:v>737.5</c:v>
                </c:pt>
              </c:numCache>
            </c:numRef>
          </c:val>
          <c:extLst>
            <c:ext xmlns:c16="http://schemas.microsoft.com/office/drawing/2014/chart" uri="{C3380CC4-5D6E-409C-BE32-E72D297353CC}">
              <c16:uniqueId val="{00000000-0B61-49F0-9EDA-084616A7B99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c:ext xmlns:c16="http://schemas.microsoft.com/office/drawing/2014/chart" uri="{C3380CC4-5D6E-409C-BE32-E72D297353CC}">
              <c16:uniqueId val="{00000001-0B61-49F0-9EDA-084616A7B99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B61-49F0-9EDA-084616A7B99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8165.9</c:v>
                </c:pt>
                <c:pt idx="1">
                  <c:v>6890.4</c:v>
                </c:pt>
                <c:pt idx="2">
                  <c:v>7277.6</c:v>
                </c:pt>
                <c:pt idx="3">
                  <c:v>7887.8</c:v>
                </c:pt>
                <c:pt idx="4">
                  <c:v>11533.3</c:v>
                </c:pt>
              </c:numCache>
            </c:numRef>
          </c:val>
          <c:extLst>
            <c:ext xmlns:c16="http://schemas.microsoft.com/office/drawing/2014/chart" uri="{C3380CC4-5D6E-409C-BE32-E72D297353CC}">
              <c16:uniqueId val="{00000000-E051-4BDC-B144-8A8F663768C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c:ext xmlns:c16="http://schemas.microsoft.com/office/drawing/2014/chart" uri="{C3380CC4-5D6E-409C-BE32-E72D297353CC}">
              <c16:uniqueId val="{00000001-E051-4BDC-B144-8A8F663768C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307873</c:v>
                </c:pt>
                <c:pt idx="1">
                  <c:v>551658</c:v>
                </c:pt>
                <c:pt idx="2">
                  <c:v>438485</c:v>
                </c:pt>
                <c:pt idx="3">
                  <c:v>298630</c:v>
                </c:pt>
                <c:pt idx="4">
                  <c:v>287783</c:v>
                </c:pt>
              </c:numCache>
            </c:numRef>
          </c:val>
          <c:extLst>
            <c:ext xmlns:c16="http://schemas.microsoft.com/office/drawing/2014/chart" uri="{C3380CC4-5D6E-409C-BE32-E72D297353CC}">
              <c16:uniqueId val="{00000000-3888-4AF5-B570-87687D3D6226}"/>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c:ext xmlns:c16="http://schemas.microsoft.com/office/drawing/2014/chart" uri="{C3380CC4-5D6E-409C-BE32-E72D297353CC}">
              <c16:uniqueId val="{00000001-3888-4AF5-B570-87687D3D6226}"/>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31.8</c:v>
                </c:pt>
                <c:pt idx="1">
                  <c:v>36.4</c:v>
                </c:pt>
                <c:pt idx="2">
                  <c:v>37.299999999999997</c:v>
                </c:pt>
                <c:pt idx="3">
                  <c:v>34.1</c:v>
                </c:pt>
                <c:pt idx="4">
                  <c:v>26</c:v>
                </c:pt>
              </c:numCache>
            </c:numRef>
          </c:val>
          <c:extLst>
            <c:ext xmlns:c16="http://schemas.microsoft.com/office/drawing/2014/chart" uri="{C3380CC4-5D6E-409C-BE32-E72D297353CC}">
              <c16:uniqueId val="{00000000-504F-4EEF-8E34-61CB22E7E4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c:ext xmlns:c16="http://schemas.microsoft.com/office/drawing/2014/chart" uri="{C3380CC4-5D6E-409C-BE32-E72D297353CC}">
              <c16:uniqueId val="{00000001-504F-4EEF-8E34-61CB22E7E4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10.5</c:v>
                </c:pt>
                <c:pt idx="1">
                  <c:v>9.6999999999999993</c:v>
                </c:pt>
                <c:pt idx="2">
                  <c:v>10</c:v>
                </c:pt>
                <c:pt idx="3">
                  <c:v>18.899999999999999</c:v>
                </c:pt>
                <c:pt idx="4">
                  <c:v>22.3</c:v>
                </c:pt>
              </c:numCache>
            </c:numRef>
          </c:val>
          <c:extLst>
            <c:ext xmlns:c16="http://schemas.microsoft.com/office/drawing/2014/chart" uri="{C3380CC4-5D6E-409C-BE32-E72D297353CC}">
              <c16:uniqueId val="{00000000-C381-4481-8A15-CAC5777B8CCA}"/>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c:ext xmlns:c16="http://schemas.microsoft.com/office/drawing/2014/chart" uri="{C3380CC4-5D6E-409C-BE32-E72D297353CC}">
              <c16:uniqueId val="{00000001-C381-4481-8A15-CAC5777B8CCA}"/>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75.5</c:v>
                </c:pt>
                <c:pt idx="1">
                  <c:v>65.599999999999994</c:v>
                </c:pt>
                <c:pt idx="2">
                  <c:v>71.2</c:v>
                </c:pt>
                <c:pt idx="3">
                  <c:v>88.3</c:v>
                </c:pt>
                <c:pt idx="4">
                  <c:v>230.5</c:v>
                </c:pt>
              </c:numCache>
            </c:numRef>
          </c:val>
          <c:extLst>
            <c:ext xmlns:c16="http://schemas.microsoft.com/office/drawing/2014/chart" uri="{C3380CC4-5D6E-409C-BE32-E72D297353CC}">
              <c16:uniqueId val="{00000000-394C-41BE-8EC9-19A9D2D5C181}"/>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c:ext xmlns:c16="http://schemas.microsoft.com/office/drawing/2014/chart" uri="{C3380CC4-5D6E-409C-BE32-E72D297353CC}">
              <c16:uniqueId val="{00000001-394C-41BE-8EC9-19A9D2D5C181}"/>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66.900000000000006</c:v>
                </c:pt>
                <c:pt idx="1">
                  <c:v>69.099999999999994</c:v>
                </c:pt>
                <c:pt idx="2">
                  <c:v>69.3</c:v>
                </c:pt>
                <c:pt idx="3">
                  <c:v>71.5</c:v>
                </c:pt>
                <c:pt idx="4">
                  <c:v>71.3</c:v>
                </c:pt>
              </c:numCache>
            </c:numRef>
          </c:val>
          <c:extLst>
            <c:ext xmlns:c16="http://schemas.microsoft.com/office/drawing/2014/chart" uri="{C3380CC4-5D6E-409C-BE32-E72D297353CC}">
              <c16:uniqueId val="{00000000-778C-4882-BC2C-45B6968E85B4}"/>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c:ext xmlns:c16="http://schemas.microsoft.com/office/drawing/2014/chart" uri="{C3380CC4-5D6E-409C-BE32-E72D297353CC}">
              <c16:uniqueId val="{00000001-778C-4882-BC2C-45B6968E85B4}"/>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10.7</c:v>
                </c:pt>
                <c:pt idx="1">
                  <c:v>10.199999999999999</c:v>
                </c:pt>
                <c:pt idx="2">
                  <c:v>10.5</c:v>
                </c:pt>
                <c:pt idx="3">
                  <c:v>9.6</c:v>
                </c:pt>
                <c:pt idx="4">
                  <c:v>11.3</c:v>
                </c:pt>
              </c:numCache>
            </c:numRef>
          </c:val>
          <c:extLst>
            <c:ext xmlns:c16="http://schemas.microsoft.com/office/drawing/2014/chart" uri="{C3380CC4-5D6E-409C-BE32-E72D297353CC}">
              <c16:uniqueId val="{00000000-08C6-4C70-B091-6BEAA2E3FA02}"/>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c:ext xmlns:c16="http://schemas.microsoft.com/office/drawing/2014/chart" uri="{C3380CC4-5D6E-409C-BE32-E72D297353CC}">
              <c16:uniqueId val="{00000001-08C6-4C70-B091-6BEAA2E3FA02}"/>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32.299999999999997</c:v>
                </c:pt>
                <c:pt idx="1">
                  <c:v>37.299999999999997</c:v>
                </c:pt>
                <c:pt idx="2">
                  <c:v>38.200000000000003</c:v>
                </c:pt>
                <c:pt idx="3">
                  <c:v>34.9</c:v>
                </c:pt>
                <c:pt idx="4">
                  <c:v>26.6</c:v>
                </c:pt>
              </c:numCache>
            </c:numRef>
          </c:val>
          <c:extLst>
            <c:ext xmlns:c16="http://schemas.microsoft.com/office/drawing/2014/chart" uri="{C3380CC4-5D6E-409C-BE32-E72D297353CC}">
              <c16:uniqueId val="{00000000-B3A1-46A4-8E8C-4D8501A362C9}"/>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c:ext xmlns:c16="http://schemas.microsoft.com/office/drawing/2014/chart" uri="{C3380CC4-5D6E-409C-BE32-E72D297353CC}">
              <c16:uniqueId val="{00000001-B3A1-46A4-8E8C-4D8501A362C9}"/>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10.4</c:v>
                </c:pt>
                <c:pt idx="1">
                  <c:v>6.4</c:v>
                </c:pt>
                <c:pt idx="2">
                  <c:v>8.6</c:v>
                </c:pt>
                <c:pt idx="3">
                  <c:v>16.600000000000001</c:v>
                </c:pt>
                <c:pt idx="4">
                  <c:v>21.4</c:v>
                </c:pt>
              </c:numCache>
            </c:numRef>
          </c:val>
          <c:extLst>
            <c:ext xmlns:c16="http://schemas.microsoft.com/office/drawing/2014/chart" uri="{C3380CC4-5D6E-409C-BE32-E72D297353CC}">
              <c16:uniqueId val="{00000000-BEA3-4DAB-917A-3F1C84611B1F}"/>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c:ext xmlns:c16="http://schemas.microsoft.com/office/drawing/2014/chart" uri="{C3380CC4-5D6E-409C-BE32-E72D297353CC}">
              <c16:uniqueId val="{00000001-BEA3-4DAB-917A-3F1C84611B1F}"/>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66.7</c:v>
                </c:pt>
                <c:pt idx="1">
                  <c:v>57.4</c:v>
                </c:pt>
                <c:pt idx="2">
                  <c:v>65.2</c:v>
                </c:pt>
                <c:pt idx="3">
                  <c:v>84.1</c:v>
                </c:pt>
                <c:pt idx="4">
                  <c:v>228.6</c:v>
                </c:pt>
              </c:numCache>
            </c:numRef>
          </c:val>
          <c:extLst>
            <c:ext xmlns:c16="http://schemas.microsoft.com/office/drawing/2014/chart" uri="{C3380CC4-5D6E-409C-BE32-E72D297353CC}">
              <c16:uniqueId val="{00000000-C6DF-4B3F-B419-BDA382D010B0}"/>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c:ext xmlns:c16="http://schemas.microsoft.com/office/drawing/2014/chart" uri="{C3380CC4-5D6E-409C-BE32-E72D297353CC}">
              <c16:uniqueId val="{00000001-C6DF-4B3F-B419-BDA382D010B0}"/>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67.5</c:v>
                </c:pt>
                <c:pt idx="1">
                  <c:v>69.599999999999994</c:v>
                </c:pt>
                <c:pt idx="2">
                  <c:v>69.7</c:v>
                </c:pt>
                <c:pt idx="3">
                  <c:v>71.7</c:v>
                </c:pt>
                <c:pt idx="4">
                  <c:v>71.400000000000006</c:v>
                </c:pt>
              </c:numCache>
            </c:numRef>
          </c:val>
          <c:extLst>
            <c:ext xmlns:c16="http://schemas.microsoft.com/office/drawing/2014/chart" uri="{C3380CC4-5D6E-409C-BE32-E72D297353CC}">
              <c16:uniqueId val="{00000000-0E91-470C-99B3-45C74E38B175}"/>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c:ext xmlns:c16="http://schemas.microsoft.com/office/drawing/2014/chart" uri="{C3380CC4-5D6E-409C-BE32-E72D297353CC}">
              <c16:uniqueId val="{00000001-0E91-470C-99B3-45C74E38B175}"/>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8.3000000000000007</c:v>
                </c:pt>
                <c:pt idx="1">
                  <c:v>9.4</c:v>
                </c:pt>
                <c:pt idx="2">
                  <c:v>9.6999999999999993</c:v>
                </c:pt>
                <c:pt idx="3">
                  <c:v>8.8000000000000007</c:v>
                </c:pt>
                <c:pt idx="4">
                  <c:v>10.5</c:v>
                </c:pt>
              </c:numCache>
            </c:numRef>
          </c:val>
          <c:extLst>
            <c:ext xmlns:c16="http://schemas.microsoft.com/office/drawing/2014/chart" uri="{C3380CC4-5D6E-409C-BE32-E72D297353CC}">
              <c16:uniqueId val="{00000000-24AB-4209-9F3F-8F84A5951021}"/>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c:ext xmlns:c16="http://schemas.microsoft.com/office/drawing/2014/chart" uri="{C3380CC4-5D6E-409C-BE32-E72D297353CC}">
              <c16:uniqueId val="{00000001-24AB-4209-9F3F-8F84A5951021}"/>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D52-4D07-B2F8-B07664BE96B9}"/>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52-4D07-B2F8-B07664BE96B9}"/>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E5-4C79-8E80-EE54D53EE8C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5-4C79-8E80-EE54D53EE8C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E6-4E1F-8650-B5AC01971236}"/>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E6-4E1F-8650-B5AC01971236}"/>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2-4B4F-8AE1-D175451D521C}"/>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2-4B4F-8AE1-D175451D521C}"/>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533-4D35-8C4E-C7168E0B3D69}"/>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33-4D35-8C4E-C7168E0B3D69}"/>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14.5</c:v>
                </c:pt>
                <c:pt idx="1">
                  <c:v>4.5999999999999996</c:v>
                </c:pt>
                <c:pt idx="2">
                  <c:v>5.0999999999999996</c:v>
                </c:pt>
                <c:pt idx="3">
                  <c:v>5.4</c:v>
                </c:pt>
                <c:pt idx="4">
                  <c:v>4.4000000000000004</c:v>
                </c:pt>
              </c:numCache>
            </c:numRef>
          </c:val>
          <c:extLst>
            <c:ext xmlns:c16="http://schemas.microsoft.com/office/drawing/2014/chart" uri="{C3380CC4-5D6E-409C-BE32-E72D297353CC}">
              <c16:uniqueId val="{00000000-2334-4E51-8A86-2028B98699A1}"/>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15.1</c:v>
                </c:pt>
                <c:pt idx="1">
                  <c:v>14</c:v>
                </c:pt>
                <c:pt idx="2">
                  <c:v>15.5</c:v>
                </c:pt>
                <c:pt idx="3">
                  <c:v>13.1</c:v>
                </c:pt>
                <c:pt idx="4">
                  <c:v>19.899999999999999</c:v>
                </c:pt>
              </c:numCache>
            </c:numRef>
          </c:val>
          <c:smooth val="0"/>
          <c:extLst>
            <c:ext xmlns:c16="http://schemas.microsoft.com/office/drawing/2014/chart" uri="{C3380CC4-5D6E-409C-BE32-E72D297353CC}">
              <c16:uniqueId val="{00000001-2334-4E51-8A86-2028B98699A1}"/>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14.3</c:v>
                </c:pt>
                <c:pt idx="1">
                  <c:v>46.2</c:v>
                </c:pt>
                <c:pt idx="2">
                  <c:v>33.4</c:v>
                </c:pt>
                <c:pt idx="3">
                  <c:v>40.5</c:v>
                </c:pt>
                <c:pt idx="4">
                  <c:v>39.9</c:v>
                </c:pt>
              </c:numCache>
            </c:numRef>
          </c:val>
          <c:extLst>
            <c:ext xmlns:c16="http://schemas.microsoft.com/office/drawing/2014/chart" uri="{C3380CC4-5D6E-409C-BE32-E72D297353CC}">
              <c16:uniqueId val="{00000000-CF94-4C48-BF82-C4730AEC2957}"/>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25.4</c:v>
                </c:pt>
                <c:pt idx="1">
                  <c:v>20.100000000000001</c:v>
                </c:pt>
                <c:pt idx="2">
                  <c:v>28.4</c:v>
                </c:pt>
                <c:pt idx="3">
                  <c:v>25</c:v>
                </c:pt>
                <c:pt idx="4">
                  <c:v>12.9</c:v>
                </c:pt>
              </c:numCache>
            </c:numRef>
          </c:val>
          <c:smooth val="0"/>
          <c:extLst>
            <c:ext xmlns:c16="http://schemas.microsoft.com/office/drawing/2014/chart" uri="{C3380CC4-5D6E-409C-BE32-E72D297353CC}">
              <c16:uniqueId val="{00000001-CF94-4C48-BF82-C4730AEC2957}"/>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408.7</c:v>
                </c:pt>
                <c:pt idx="1">
                  <c:v>1074.8</c:v>
                </c:pt>
                <c:pt idx="2">
                  <c:v>775.6</c:v>
                </c:pt>
                <c:pt idx="3">
                  <c:v>544.6</c:v>
                </c:pt>
                <c:pt idx="4">
                  <c:v>430</c:v>
                </c:pt>
              </c:numCache>
            </c:numRef>
          </c:val>
          <c:extLst>
            <c:ext xmlns:c16="http://schemas.microsoft.com/office/drawing/2014/chart" uri="{C3380CC4-5D6E-409C-BE32-E72D297353CC}">
              <c16:uniqueId val="{00000000-4EBD-40DA-B66E-A87C5AA19193}"/>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226.2</c:v>
                </c:pt>
                <c:pt idx="1">
                  <c:v>224.7</c:v>
                </c:pt>
                <c:pt idx="2">
                  <c:v>167.2</c:v>
                </c:pt>
                <c:pt idx="3">
                  <c:v>267.7</c:v>
                </c:pt>
                <c:pt idx="4">
                  <c:v>155.5</c:v>
                </c:pt>
              </c:numCache>
            </c:numRef>
          </c:val>
          <c:smooth val="0"/>
          <c:extLst>
            <c:ext xmlns:c16="http://schemas.microsoft.com/office/drawing/2014/chart" uri="{C3380CC4-5D6E-409C-BE32-E72D297353CC}">
              <c16:uniqueId val="{00000001-4EBD-40DA-B66E-A87C5AA19193}"/>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49.5</c:v>
                </c:pt>
                <c:pt idx="1">
                  <c:v>54.6</c:v>
                </c:pt>
                <c:pt idx="2">
                  <c:v>58.9</c:v>
                </c:pt>
                <c:pt idx="3">
                  <c:v>64.099999999999994</c:v>
                </c:pt>
                <c:pt idx="4">
                  <c:v>69.400000000000006</c:v>
                </c:pt>
              </c:numCache>
            </c:numRef>
          </c:val>
          <c:extLst>
            <c:ext xmlns:c16="http://schemas.microsoft.com/office/drawing/2014/chart" uri="{C3380CC4-5D6E-409C-BE32-E72D297353CC}">
              <c16:uniqueId val="{00000000-6EE3-4C32-B437-C97D013D4AA3}"/>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45.2</c:v>
                </c:pt>
                <c:pt idx="1">
                  <c:v>48.7</c:v>
                </c:pt>
                <c:pt idx="2">
                  <c:v>53.3</c:v>
                </c:pt>
                <c:pt idx="3">
                  <c:v>29</c:v>
                </c:pt>
                <c:pt idx="4">
                  <c:v>32.4</c:v>
                </c:pt>
              </c:numCache>
            </c:numRef>
          </c:val>
          <c:smooth val="0"/>
          <c:extLst>
            <c:ext xmlns:c16="http://schemas.microsoft.com/office/drawing/2014/chart" uri="{C3380CC4-5D6E-409C-BE32-E72D297353CC}">
              <c16:uniqueId val="{00000001-6EE3-4C32-B437-C97D013D4AA3}"/>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263-45F8-8516-63B006E2B77A}"/>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263-45F8-8516-63B006E2B77A}"/>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A1-4A2D-AFFF-3E1FB21CC373}"/>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A1-4A2D-AFFF-3E1FB21CC373}"/>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50-4E50-9E66-C40EF0709132}"/>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50-4E50-9E66-C40EF0709132}"/>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7D5-4994-BC0C-87746312C203}"/>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D5-4994-BC0C-87746312C203}"/>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BE5-41E5-968C-44C373787E40}"/>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5-41E5-968C-44C373787E40}"/>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37-4818-8DC5-C429D6AA4D27}"/>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7-4818-8DC5-C429D6AA4D27}"/>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7.emf"/><Relationship Id="rId13" Type="http://schemas.openxmlformats.org/officeDocument/2006/relationships/image" Target="../media/image42.emf"/><Relationship Id="rId18" Type="http://schemas.openxmlformats.org/officeDocument/2006/relationships/image" Target="../media/image47.emf"/><Relationship Id="rId26" Type="http://schemas.openxmlformats.org/officeDocument/2006/relationships/image" Target="../media/image55.emf"/><Relationship Id="rId3" Type="http://schemas.openxmlformats.org/officeDocument/2006/relationships/image" Target="../media/image32.emf"/><Relationship Id="rId21" Type="http://schemas.openxmlformats.org/officeDocument/2006/relationships/image" Target="../media/image50.emf"/><Relationship Id="rId7" Type="http://schemas.openxmlformats.org/officeDocument/2006/relationships/image" Target="../media/image36.emf"/><Relationship Id="rId12" Type="http://schemas.openxmlformats.org/officeDocument/2006/relationships/image" Target="../media/image41.emf"/><Relationship Id="rId17" Type="http://schemas.openxmlformats.org/officeDocument/2006/relationships/image" Target="../media/image46.emf"/><Relationship Id="rId25" Type="http://schemas.openxmlformats.org/officeDocument/2006/relationships/image" Target="../media/image54.emf"/><Relationship Id="rId2" Type="http://schemas.openxmlformats.org/officeDocument/2006/relationships/image" Target="../media/image31.emf"/><Relationship Id="rId16" Type="http://schemas.openxmlformats.org/officeDocument/2006/relationships/image" Target="../media/image45.emf"/><Relationship Id="rId20" Type="http://schemas.openxmlformats.org/officeDocument/2006/relationships/image" Target="../media/image49.emf"/><Relationship Id="rId29" Type="http://schemas.openxmlformats.org/officeDocument/2006/relationships/image" Target="../media/image58.emf"/><Relationship Id="rId1" Type="http://schemas.openxmlformats.org/officeDocument/2006/relationships/image" Target="../media/image30.emf"/><Relationship Id="rId6" Type="http://schemas.openxmlformats.org/officeDocument/2006/relationships/image" Target="../media/image35.emf"/><Relationship Id="rId11" Type="http://schemas.openxmlformats.org/officeDocument/2006/relationships/image" Target="../media/image40.emf"/><Relationship Id="rId24" Type="http://schemas.openxmlformats.org/officeDocument/2006/relationships/image" Target="../media/image53.emf"/><Relationship Id="rId5" Type="http://schemas.openxmlformats.org/officeDocument/2006/relationships/image" Target="../media/image34.emf"/><Relationship Id="rId15" Type="http://schemas.openxmlformats.org/officeDocument/2006/relationships/image" Target="../media/image44.emf"/><Relationship Id="rId23" Type="http://schemas.openxmlformats.org/officeDocument/2006/relationships/image" Target="../media/image52.emf"/><Relationship Id="rId28" Type="http://schemas.openxmlformats.org/officeDocument/2006/relationships/image" Target="../media/image57.emf"/><Relationship Id="rId10" Type="http://schemas.openxmlformats.org/officeDocument/2006/relationships/image" Target="../media/image39.emf"/><Relationship Id="rId19" Type="http://schemas.openxmlformats.org/officeDocument/2006/relationships/image" Target="../media/image48.emf"/><Relationship Id="rId4" Type="http://schemas.openxmlformats.org/officeDocument/2006/relationships/image" Target="../media/image33.emf"/><Relationship Id="rId9" Type="http://schemas.openxmlformats.org/officeDocument/2006/relationships/image" Target="../media/image38.emf"/><Relationship Id="rId14" Type="http://schemas.openxmlformats.org/officeDocument/2006/relationships/image" Target="../media/image43.emf"/><Relationship Id="rId22" Type="http://schemas.openxmlformats.org/officeDocument/2006/relationships/image" Target="../media/image51.emf"/><Relationship Id="rId27" Type="http://schemas.openxmlformats.org/officeDocument/2006/relationships/image" Target="../media/image56.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2491" y="7347075"/>
          <a:ext cx="5745236"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509570" y="7347075"/>
          <a:ext cx="57479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529370" y="7347075"/>
          <a:ext cx="5745237"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550531" y="7347075"/>
          <a:ext cx="575748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97545" y="7347075"/>
          <a:ext cx="5754761"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（最大出力合計54,200kW）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9992" y="12273395"/>
          <a:ext cx="5743415" cy="2947964"/>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9992" y="15378546"/>
          <a:ext cx="5743415" cy="29341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9992" y="18487159"/>
          <a:ext cx="5743415" cy="29341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9992" y="21578455"/>
          <a:ext cx="5743415" cy="29341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9992" y="24633383"/>
          <a:ext cx="5743415" cy="29341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72756" y="12273395"/>
          <a:ext cx="5249127" cy="2947964"/>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72756" y="15378546"/>
          <a:ext cx="5249127" cy="29341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72756" y="18487159"/>
          <a:ext cx="5249127" cy="29341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72756" y="21578455"/>
          <a:ext cx="5249127" cy="29341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72756" y="24633383"/>
          <a:ext cx="5249127" cy="29341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92108" y="12273395"/>
          <a:ext cx="5249128" cy="2947964"/>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92108" y="15378546"/>
          <a:ext cx="5249128" cy="29341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92108" y="18487159"/>
          <a:ext cx="5249128" cy="29341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92108" y="21578455"/>
          <a:ext cx="5249128" cy="29341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92108" y="24633383"/>
          <a:ext cx="5249128" cy="29341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925315" y="12273395"/>
          <a:ext cx="5249128" cy="2947964"/>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925315" y="15378546"/>
          <a:ext cx="5249128" cy="29341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925315" y="18487159"/>
          <a:ext cx="5249128" cy="29341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925315" y="21578455"/>
          <a:ext cx="5249128" cy="29341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925315" y="24633383"/>
          <a:ext cx="5249128" cy="29341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96622" y="12273395"/>
          <a:ext cx="5249127" cy="2947964"/>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96622" y="15378546"/>
          <a:ext cx="5249127" cy="29341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96622" y="18487159"/>
          <a:ext cx="5249127" cy="29341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96622" y="21578455"/>
          <a:ext cx="5249127" cy="29341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96622" y="24633383"/>
          <a:ext cx="5249127" cy="29341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86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86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86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86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86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87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87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87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87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87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87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87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87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87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87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88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88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88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88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88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885"/>
                </a:ext>
              </a:extLst>
            </xdr:cNvPicPr>
          </xdr:nvPicPr>
          <xdr:blipFill>
            <a:blip xmlns:r="http://schemas.openxmlformats.org/officeDocument/2006/relationships" r:embed="rId50"/>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886"/>
                </a:ext>
              </a:extLst>
            </xdr:cNvPicPr>
          </xdr:nvPicPr>
          <xdr:blipFill>
            <a:blip xmlns:r="http://schemas.openxmlformats.org/officeDocument/2006/relationships" r:embed="rId51"/>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887"/>
                </a:ext>
              </a:extLst>
            </xdr:cNvPicPr>
          </xdr:nvPicPr>
          <xdr:blipFill>
            <a:blip xmlns:r="http://schemas.openxmlformats.org/officeDocument/2006/relationships" r:embed="rId52"/>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888"/>
                </a:ext>
              </a:extLst>
            </xdr:cNvPicPr>
          </xdr:nvPicPr>
          <xdr:blipFill>
            <a:blip xmlns:r="http://schemas.openxmlformats.org/officeDocument/2006/relationships" r:embed="rId53"/>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889"/>
                </a:ext>
              </a:extLst>
            </xdr:cNvPicPr>
          </xdr:nvPicPr>
          <xdr:blipFill>
            <a:blip xmlns:r="http://schemas.openxmlformats.org/officeDocument/2006/relationships" r:embed="rId54"/>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890"/>
                </a:ext>
              </a:extLst>
            </xdr:cNvPicPr>
          </xdr:nvPicPr>
          <xdr:blipFill>
            <a:blip xmlns:r="http://schemas.openxmlformats.org/officeDocument/2006/relationships" r:embed="rId55"/>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891"/>
                </a:ext>
              </a:extLst>
            </xdr:cNvPicPr>
          </xdr:nvPicPr>
          <xdr:blipFill>
            <a:blip xmlns:r="http://schemas.openxmlformats.org/officeDocument/2006/relationships" r:embed="rId5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892"/>
                </a:ext>
              </a:extLst>
            </xdr:cNvPicPr>
          </xdr:nvPicPr>
          <xdr:blipFill>
            <a:blip xmlns:r="http://schemas.openxmlformats.org/officeDocument/2006/relationships" r:embed="rId5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893"/>
                </a:ext>
              </a:extLst>
            </xdr:cNvPicPr>
          </xdr:nvPicPr>
          <xdr:blipFill>
            <a:blip xmlns:r="http://schemas.openxmlformats.org/officeDocument/2006/relationships" r:embed="rId55"/>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894"/>
                </a:ext>
              </a:extLst>
            </xdr:cNvPicPr>
          </xdr:nvPicPr>
          <xdr:blipFill>
            <a:blip xmlns:r="http://schemas.openxmlformats.org/officeDocument/2006/relationships" r:embed="rId5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895"/>
                </a:ext>
              </a:extLst>
            </xdr:cNvPicPr>
          </xdr:nvPicPr>
          <xdr:blipFill>
            <a:blip xmlns:r="http://schemas.openxmlformats.org/officeDocument/2006/relationships" r:embed="rId59"/>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896"/>
                </a:ext>
              </a:extLst>
            </xdr:cNvPicPr>
          </xdr:nvPicPr>
          <xdr:blipFill>
            <a:blip xmlns:r="http://schemas.openxmlformats.org/officeDocument/2006/relationships" r:embed="rId59"/>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897"/>
                </a:ext>
              </a:extLst>
            </xdr:cNvPicPr>
          </xdr:nvPicPr>
          <xdr:blipFill>
            <a:blip xmlns:r="http://schemas.openxmlformats.org/officeDocument/2006/relationships" r:embed="rId59"/>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898"/>
                </a:ext>
              </a:extLst>
            </xdr:cNvPicPr>
          </xdr:nvPicPr>
          <xdr:blipFill>
            <a:blip xmlns:r="http://schemas.openxmlformats.org/officeDocument/2006/relationships" r:embed="rId59"/>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899"/>
                </a:ext>
              </a:extLst>
            </xdr:cNvPicPr>
          </xdr:nvPicPr>
          <xdr:blipFill>
            <a:blip xmlns:r="http://schemas.openxmlformats.org/officeDocument/2006/relationships" r:embed="rId59"/>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900"/>
                </a:ext>
              </a:extLst>
            </xdr:cNvPicPr>
          </xdr:nvPicPr>
          <xdr:blipFill>
            <a:blip xmlns:r="http://schemas.openxmlformats.org/officeDocument/2006/relationships" r:embed="rId59"/>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901"/>
                </a:ext>
              </a:extLst>
            </xdr:cNvPicPr>
          </xdr:nvPicPr>
          <xdr:blipFill>
            <a:blip xmlns:r="http://schemas.openxmlformats.org/officeDocument/2006/relationships" r:embed="rId59"/>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902"/>
                </a:ext>
              </a:extLst>
            </xdr:cNvPicPr>
          </xdr:nvPicPr>
          <xdr:blipFill>
            <a:blip xmlns:r="http://schemas.openxmlformats.org/officeDocument/2006/relationships" r:embed="rId59"/>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903"/>
                </a:ext>
              </a:extLst>
            </xdr:cNvPicPr>
          </xdr:nvPicPr>
          <xdr:blipFill>
            <a:blip xmlns:r="http://schemas.openxmlformats.org/officeDocument/2006/relationships" r:embed="rId59"/>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904"/>
                </a:ext>
              </a:extLst>
            </xdr:cNvPicPr>
          </xdr:nvPicPr>
          <xdr:blipFill>
            <a:blip xmlns:r="http://schemas.openxmlformats.org/officeDocument/2006/relationships" r:embed="rId59"/>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view="pageBreakPreview" topLeftCell="Q77" zoomScale="50" zoomScaleNormal="70" zoomScaleSheetLayoutView="50" workbookViewId="0">
      <selection activeCell="AK99" sqref="AK99:AQ117"/>
    </sheetView>
  </sheetViews>
  <sheetFormatPr defaultColWidth="9" defaultRowHeight="18.75" x14ac:dyDescent="0.15"/>
  <cols>
    <col min="1" max="1" width="4.37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熊本県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76.400000000000006</v>
      </c>
      <c r="O3" s="129"/>
      <c r="P3" s="129"/>
      <c r="Q3" s="130"/>
      <c r="R3" s="1"/>
      <c r="S3" s="131" t="s">
        <v>8</v>
      </c>
      <c r="T3" s="132"/>
      <c r="U3" s="132"/>
      <c r="V3" s="132"/>
      <c r="W3" s="132"/>
      <c r="X3" s="132"/>
      <c r="Y3" s="132"/>
      <c r="Z3" s="132"/>
      <c r="AA3" s="132"/>
      <c r="AB3" s="132"/>
      <c r="AC3" s="132"/>
      <c r="AD3" s="132"/>
      <c r="AE3" s="132"/>
      <c r="AF3" s="132"/>
      <c r="AG3" s="132"/>
      <c r="AH3" s="133"/>
      <c r="AI3" s="1"/>
      <c r="AJ3" s="1"/>
      <c r="AK3" s="118" t="s">
        <v>285</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7</v>
      </c>
      <c r="C5" s="141"/>
      <c r="D5" s="141"/>
      <c r="E5" s="141"/>
      <c r="F5" s="142" t="str">
        <f>データ!N6</f>
        <v>-</v>
      </c>
      <c r="G5" s="142"/>
      <c r="H5" s="142"/>
      <c r="I5" s="142"/>
      <c r="J5" s="142">
        <f>データ!O6</f>
        <v>1</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153195</v>
      </c>
      <c r="G12" s="162"/>
      <c r="H12" s="161">
        <f>データ!X6</f>
        <v>177722</v>
      </c>
      <c r="I12" s="162"/>
      <c r="J12" s="161">
        <f>データ!Y6</f>
        <v>181566</v>
      </c>
      <c r="K12" s="162"/>
      <c r="L12" s="161">
        <f>データ!Z6</f>
        <v>165821</v>
      </c>
      <c r="M12" s="162"/>
      <c r="N12" s="150">
        <f>データ!AA6</f>
        <v>126465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f>データ!AG6</f>
        <v>1908</v>
      </c>
      <c r="G14" s="162"/>
      <c r="H14" s="161">
        <f>データ!AH6</f>
        <v>605</v>
      </c>
      <c r="I14" s="162"/>
      <c r="J14" s="161">
        <f>データ!AI6</f>
        <v>669</v>
      </c>
      <c r="K14" s="162"/>
      <c r="L14" s="161">
        <f>データ!AJ6</f>
        <v>707</v>
      </c>
      <c r="M14" s="162"/>
      <c r="N14" s="150">
        <f>データ!AK6</f>
        <v>580</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155103</v>
      </c>
      <c r="G16" s="177"/>
      <c r="H16" s="177">
        <f>データ!AR6</f>
        <v>178327</v>
      </c>
      <c r="I16" s="177"/>
      <c r="J16" s="177">
        <f>データ!AS6</f>
        <v>182235</v>
      </c>
      <c r="K16" s="177"/>
      <c r="L16" s="177">
        <f>データ!AT6</f>
        <v>166528</v>
      </c>
      <c r="M16" s="177"/>
      <c r="N16" s="166">
        <f>データ!AU6</f>
        <v>127045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1055504</v>
      </c>
      <c r="G19" s="180"/>
      <c r="H19" s="180"/>
      <c r="I19" s="180">
        <f>データ!AW6</f>
        <v>134329</v>
      </c>
      <c r="J19" s="180"/>
      <c r="K19" s="180"/>
      <c r="L19" s="180">
        <f>データ!AX6</f>
        <v>1189833</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286</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287</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XPDPBfxcW6PIU4JzXR1XDJzL1/9NwCH1rYfJ9IxFT7emqiDYwZnM1fuNM4N3zc2SPUUOT4yzPwibkUVux+ZFw==" saltValue="HUMt8zIUaDV5lh4UoUad+A=="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375" customWidth="1"/>
    <col min="51" max="55" width="12.875" customWidth="1"/>
    <col min="56" max="60" width="12.375" customWidth="1"/>
    <col min="61" max="61" width="9.375" customWidth="1"/>
    <col min="62" max="66" width="12.875" customWidth="1"/>
    <col min="67" max="71" width="12.375" customWidth="1"/>
    <col min="72" max="72" width="9.375" customWidth="1"/>
    <col min="73" max="77" width="12.875" customWidth="1"/>
    <col min="78" max="82" width="12.375" customWidth="1"/>
    <col min="83" max="83" width="9.375" customWidth="1"/>
    <col min="84" max="88" width="12.875" customWidth="1"/>
    <col min="89" max="92" width="12.375" customWidth="1"/>
    <col min="93" max="93" width="9.375" customWidth="1"/>
    <col min="94" max="98" width="12.875" customWidth="1"/>
    <col min="99" max="103" width="12.375" customWidth="1"/>
    <col min="104" max="104" width="9.375" customWidth="1"/>
    <col min="105" max="109" width="12.875" customWidth="1"/>
    <col min="110" max="113" width="12.375" customWidth="1"/>
    <col min="114" max="114" width="9.375" customWidth="1"/>
    <col min="115" max="119" width="12.875" customWidth="1"/>
    <col min="120" max="123" width="12.375" customWidth="1"/>
    <col min="124" max="124" width="9.375" customWidth="1"/>
    <col min="125" max="129" width="12.875" customWidth="1"/>
    <col min="130" max="133" width="12.375" customWidth="1"/>
    <col min="134" max="134" width="9.375" customWidth="1"/>
    <col min="135" max="139" width="12.875" customWidth="1"/>
    <col min="140" max="143" width="12.375" customWidth="1"/>
    <col min="144" max="144" width="9.375" customWidth="1"/>
    <col min="145" max="149" width="12.875" customWidth="1"/>
    <col min="150" max="154" width="12.375" customWidth="1"/>
    <col min="155" max="155" width="9.125" customWidth="1"/>
    <col min="156" max="160" width="11.625" customWidth="1"/>
    <col min="161" max="164" width="12.375" customWidth="1"/>
    <col min="165" max="165" width="9.125" customWidth="1"/>
    <col min="166" max="170" width="11.625" customWidth="1"/>
    <col min="171" max="174" width="12.375" customWidth="1"/>
    <col min="175" max="175" width="9.125" customWidth="1"/>
    <col min="176" max="180" width="11.625" customWidth="1"/>
    <col min="181" max="184" width="12.375" customWidth="1"/>
    <col min="185" max="185" width="9.125" customWidth="1"/>
    <col min="186" max="190" width="11.625" customWidth="1"/>
    <col min="191" max="194" width="12.375" customWidth="1"/>
    <col min="195" max="195" width="9.125" customWidth="1"/>
    <col min="196" max="200" width="11.625" customWidth="1"/>
    <col min="201" max="205" width="12.375" customWidth="1"/>
    <col min="206" max="206" width="9.125" customWidth="1"/>
    <col min="207" max="211" width="11.625" customWidth="1"/>
    <col min="212" max="215" width="12.375" customWidth="1"/>
    <col min="216" max="216" width="9.125" customWidth="1"/>
    <col min="217" max="221" width="11.625" customWidth="1"/>
    <col min="222" max="225" width="12.375" customWidth="1"/>
    <col min="226" max="226" width="9.125" customWidth="1"/>
    <col min="227" max="231" width="11.625" customWidth="1"/>
    <col min="232" max="235" width="12.375" customWidth="1"/>
    <col min="236" max="236" width="9.125" customWidth="1"/>
    <col min="237" max="241" width="11.625" customWidth="1"/>
    <col min="242" max="245" width="12.375" customWidth="1"/>
    <col min="246" max="246" width="9.125" customWidth="1"/>
    <col min="247" max="251" width="11.625" customWidth="1"/>
    <col min="252" max="256" width="12.375" customWidth="1"/>
    <col min="257" max="257" width="9.125" customWidth="1"/>
    <col min="258" max="262" width="11.625" customWidth="1"/>
    <col min="263" max="266" width="12.375" customWidth="1"/>
    <col min="267" max="267" width="9.125" customWidth="1"/>
    <col min="268" max="272" width="11.625" customWidth="1"/>
    <col min="273" max="276" width="12.375" customWidth="1"/>
    <col min="277" max="277" width="9.125" customWidth="1"/>
    <col min="278" max="282" width="11.625" customWidth="1"/>
    <col min="283" max="286" width="12.375" customWidth="1"/>
    <col min="287" max="287" width="9.125" customWidth="1"/>
    <col min="288" max="292" width="11.625" customWidth="1"/>
    <col min="293" max="296" width="12.375" customWidth="1"/>
    <col min="297" max="297" width="9.125" customWidth="1"/>
    <col min="298" max="302" width="11.625" customWidth="1"/>
    <col min="303" max="307" width="12.375" customWidth="1"/>
    <col min="308" max="308" width="9.125" customWidth="1"/>
    <col min="309" max="313" width="11.625" customWidth="1"/>
    <col min="314" max="317" width="12.375" customWidth="1"/>
    <col min="318" max="318" width="9.125" customWidth="1"/>
    <col min="319" max="323" width="11.625" customWidth="1"/>
    <col min="324" max="327" width="12.375" customWidth="1"/>
    <col min="328" max="328" width="9.125" customWidth="1"/>
    <col min="329" max="333" width="11.625" customWidth="1"/>
    <col min="334" max="337" width="12.375" customWidth="1"/>
    <col min="338" max="338" width="9.125" customWidth="1"/>
    <col min="339" max="343" width="11.625" customWidth="1"/>
    <col min="344" max="347" width="12.375" customWidth="1"/>
    <col min="348" max="348" width="9.125" customWidth="1"/>
    <col min="349" max="353" width="11.625" customWidth="1"/>
    <col min="354" max="357" width="12.37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x14ac:dyDescent="0.15">
      <c r="A6" s="49" t="s">
        <v>115</v>
      </c>
      <c r="B6" s="67" t="str">
        <f>B7</f>
        <v>2018</v>
      </c>
      <c r="C6" s="67" t="str">
        <f t="shared" ref="C6:AX6" si="6">C7</f>
        <v>430005</v>
      </c>
      <c r="D6" s="67" t="str">
        <f t="shared" si="6"/>
        <v>46</v>
      </c>
      <c r="E6" s="67" t="str">
        <f t="shared" si="6"/>
        <v>04</v>
      </c>
      <c r="F6" s="67" t="str">
        <f t="shared" si="6"/>
        <v>0</v>
      </c>
      <c r="G6" s="67" t="str">
        <f t="shared" si="6"/>
        <v>000</v>
      </c>
      <c r="H6" s="67" t="str">
        <f t="shared" si="6"/>
        <v>熊本県</v>
      </c>
      <c r="I6" s="67" t="str">
        <f t="shared" si="6"/>
        <v>法適用</v>
      </c>
      <c r="J6" s="67" t="str">
        <f t="shared" si="6"/>
        <v>電気事業</v>
      </c>
      <c r="K6" s="67" t="str">
        <f t="shared" si="6"/>
        <v>非設置</v>
      </c>
      <c r="L6" s="68">
        <f t="shared" si="6"/>
        <v>76.400000000000006</v>
      </c>
      <c r="M6" s="69">
        <f t="shared" si="6"/>
        <v>7</v>
      </c>
      <c r="N6" s="69" t="str">
        <f t="shared" si="6"/>
        <v>-</v>
      </c>
      <c r="O6" s="69">
        <f t="shared" si="6"/>
        <v>1</v>
      </c>
      <c r="P6" s="69" t="str">
        <f t="shared" si="6"/>
        <v>-</v>
      </c>
      <c r="Q6" s="69" t="str">
        <f t="shared" si="6"/>
        <v>-</v>
      </c>
      <c r="R6" s="70" t="str">
        <f>R7</f>
        <v>令和２年３月３１日　市房第一発電所</v>
      </c>
      <c r="S6" s="71" t="str">
        <f t="shared" si="6"/>
        <v>令和２年１２月３１日　菊鹿発電所</v>
      </c>
      <c r="T6" s="67" t="str">
        <f t="shared" si="6"/>
        <v>無</v>
      </c>
      <c r="U6" s="71" t="str">
        <f t="shared" si="6"/>
        <v>九州電力株式会社</v>
      </c>
      <c r="V6" s="68" t="str">
        <f t="shared" si="6"/>
        <v>-</v>
      </c>
      <c r="W6" s="69">
        <f>W7</f>
        <v>153195</v>
      </c>
      <c r="X6" s="69">
        <f t="shared" si="6"/>
        <v>177722</v>
      </c>
      <c r="Y6" s="69">
        <f t="shared" si="6"/>
        <v>181566</v>
      </c>
      <c r="Z6" s="69">
        <f t="shared" si="6"/>
        <v>165821</v>
      </c>
      <c r="AA6" s="69">
        <f t="shared" si="6"/>
        <v>126465</v>
      </c>
      <c r="AB6" s="69" t="str">
        <f t="shared" si="6"/>
        <v>-</v>
      </c>
      <c r="AC6" s="69" t="str">
        <f t="shared" si="6"/>
        <v>-</v>
      </c>
      <c r="AD6" s="69" t="str">
        <f t="shared" si="6"/>
        <v>-</v>
      </c>
      <c r="AE6" s="69" t="str">
        <f t="shared" si="6"/>
        <v>-</v>
      </c>
      <c r="AF6" s="69" t="str">
        <f t="shared" si="6"/>
        <v>-</v>
      </c>
      <c r="AG6" s="69">
        <f t="shared" si="6"/>
        <v>1908</v>
      </c>
      <c r="AH6" s="69">
        <f t="shared" si="6"/>
        <v>605</v>
      </c>
      <c r="AI6" s="69">
        <f t="shared" si="6"/>
        <v>669</v>
      </c>
      <c r="AJ6" s="69">
        <f t="shared" si="6"/>
        <v>707</v>
      </c>
      <c r="AK6" s="69">
        <f t="shared" si="6"/>
        <v>580</v>
      </c>
      <c r="AL6" s="69" t="str">
        <f t="shared" si="6"/>
        <v>-</v>
      </c>
      <c r="AM6" s="69" t="str">
        <f t="shared" si="6"/>
        <v>-</v>
      </c>
      <c r="AN6" s="69" t="str">
        <f t="shared" si="6"/>
        <v>-</v>
      </c>
      <c r="AO6" s="69" t="str">
        <f t="shared" si="6"/>
        <v>-</v>
      </c>
      <c r="AP6" s="69" t="str">
        <f t="shared" si="6"/>
        <v>-</v>
      </c>
      <c r="AQ6" s="69">
        <f t="shared" si="6"/>
        <v>155103</v>
      </c>
      <c r="AR6" s="69">
        <f t="shared" si="6"/>
        <v>178327</v>
      </c>
      <c r="AS6" s="69">
        <f t="shared" si="6"/>
        <v>182235</v>
      </c>
      <c r="AT6" s="69">
        <f t="shared" si="6"/>
        <v>166528</v>
      </c>
      <c r="AU6" s="69">
        <f t="shared" si="6"/>
        <v>127045</v>
      </c>
      <c r="AV6" s="69">
        <f t="shared" si="6"/>
        <v>1055504</v>
      </c>
      <c r="AW6" s="69">
        <f t="shared" si="6"/>
        <v>134329</v>
      </c>
      <c r="AX6" s="69">
        <f t="shared" si="6"/>
        <v>1189833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116</v>
      </c>
      <c r="C7" s="77" t="s">
        <v>117</v>
      </c>
      <c r="D7" s="77" t="s">
        <v>118</v>
      </c>
      <c r="E7" s="77" t="s">
        <v>119</v>
      </c>
      <c r="F7" s="77" t="s">
        <v>120</v>
      </c>
      <c r="G7" s="77" t="s">
        <v>121</v>
      </c>
      <c r="H7" s="77" t="s">
        <v>122</v>
      </c>
      <c r="I7" s="77" t="s">
        <v>123</v>
      </c>
      <c r="J7" s="77" t="s">
        <v>124</v>
      </c>
      <c r="K7" s="77" t="s">
        <v>125</v>
      </c>
      <c r="L7" s="78">
        <v>76.400000000000006</v>
      </c>
      <c r="M7" s="79">
        <v>7</v>
      </c>
      <c r="N7" s="79" t="s">
        <v>126</v>
      </c>
      <c r="O7" s="80">
        <v>1</v>
      </c>
      <c r="P7" s="80" t="s">
        <v>126</v>
      </c>
      <c r="Q7" s="80" t="s">
        <v>126</v>
      </c>
      <c r="R7" s="81" t="s">
        <v>127</v>
      </c>
      <c r="S7" s="81" t="s">
        <v>128</v>
      </c>
      <c r="T7" s="82" t="s">
        <v>129</v>
      </c>
      <c r="U7" s="81" t="s">
        <v>130</v>
      </c>
      <c r="V7" s="78" t="s">
        <v>126</v>
      </c>
      <c r="W7" s="80">
        <v>153195</v>
      </c>
      <c r="X7" s="80">
        <v>177722</v>
      </c>
      <c r="Y7" s="80">
        <v>181566</v>
      </c>
      <c r="Z7" s="80">
        <v>165821</v>
      </c>
      <c r="AA7" s="80">
        <v>126465</v>
      </c>
      <c r="AB7" s="80" t="s">
        <v>126</v>
      </c>
      <c r="AC7" s="80" t="s">
        <v>126</v>
      </c>
      <c r="AD7" s="80" t="s">
        <v>126</v>
      </c>
      <c r="AE7" s="80" t="s">
        <v>126</v>
      </c>
      <c r="AF7" s="80" t="s">
        <v>126</v>
      </c>
      <c r="AG7" s="80">
        <v>1908</v>
      </c>
      <c r="AH7" s="80">
        <v>605</v>
      </c>
      <c r="AI7" s="80">
        <v>669</v>
      </c>
      <c r="AJ7" s="80">
        <v>707</v>
      </c>
      <c r="AK7" s="80">
        <v>580</v>
      </c>
      <c r="AL7" s="80" t="s">
        <v>126</v>
      </c>
      <c r="AM7" s="80" t="s">
        <v>126</v>
      </c>
      <c r="AN7" s="80" t="s">
        <v>126</v>
      </c>
      <c r="AO7" s="80" t="s">
        <v>126</v>
      </c>
      <c r="AP7" s="80" t="s">
        <v>126</v>
      </c>
      <c r="AQ7" s="80">
        <v>155103</v>
      </c>
      <c r="AR7" s="80">
        <v>178327</v>
      </c>
      <c r="AS7" s="80">
        <v>182235</v>
      </c>
      <c r="AT7" s="80">
        <v>166528</v>
      </c>
      <c r="AU7" s="80">
        <v>127045</v>
      </c>
      <c r="AV7" s="80">
        <v>1055504</v>
      </c>
      <c r="AW7" s="80">
        <v>134329</v>
      </c>
      <c r="AX7" s="80">
        <v>1189833</v>
      </c>
      <c r="AY7" s="83">
        <v>113.6</v>
      </c>
      <c r="AZ7" s="83">
        <v>118.9</v>
      </c>
      <c r="BA7" s="83">
        <v>114.8</v>
      </c>
      <c r="BB7" s="83">
        <v>114.3</v>
      </c>
      <c r="BC7" s="83">
        <v>83.5</v>
      </c>
      <c r="BD7" s="83">
        <v>125.7</v>
      </c>
      <c r="BE7" s="83">
        <v>129.69999999999999</v>
      </c>
      <c r="BF7" s="83">
        <v>135.9</v>
      </c>
      <c r="BG7" s="83">
        <v>130.5</v>
      </c>
      <c r="BH7" s="83">
        <v>129.9</v>
      </c>
      <c r="BI7" s="83">
        <v>100</v>
      </c>
      <c r="BJ7" s="83">
        <v>111.3</v>
      </c>
      <c r="BK7" s="83">
        <v>116</v>
      </c>
      <c r="BL7" s="83">
        <v>113.1</v>
      </c>
      <c r="BM7" s="83">
        <v>111.6</v>
      </c>
      <c r="BN7" s="83">
        <v>80.900000000000006</v>
      </c>
      <c r="BO7" s="83">
        <v>124.8</v>
      </c>
      <c r="BP7" s="83">
        <v>130.4</v>
      </c>
      <c r="BQ7" s="83">
        <v>136.30000000000001</v>
      </c>
      <c r="BR7" s="83">
        <v>130.69999999999999</v>
      </c>
      <c r="BS7" s="83">
        <v>128.9</v>
      </c>
      <c r="BT7" s="83">
        <v>100</v>
      </c>
      <c r="BU7" s="83">
        <v>618.29999999999995</v>
      </c>
      <c r="BV7" s="83">
        <v>980.2</v>
      </c>
      <c r="BW7" s="83">
        <v>1051.5</v>
      </c>
      <c r="BX7" s="83">
        <v>568.1</v>
      </c>
      <c r="BY7" s="83">
        <v>737.5</v>
      </c>
      <c r="BZ7" s="83">
        <v>638.79999999999995</v>
      </c>
      <c r="CA7" s="83">
        <v>716.7</v>
      </c>
      <c r="CB7" s="83">
        <v>688</v>
      </c>
      <c r="CC7" s="83">
        <v>707.7</v>
      </c>
      <c r="CD7" s="83">
        <v>749.1</v>
      </c>
      <c r="CE7" s="83">
        <v>100</v>
      </c>
      <c r="CF7" s="83">
        <v>8165.9</v>
      </c>
      <c r="CG7" s="83">
        <v>6890.4</v>
      </c>
      <c r="CH7" s="83">
        <v>7277.6</v>
      </c>
      <c r="CI7" s="83">
        <v>7887.8</v>
      </c>
      <c r="CJ7" s="83">
        <v>11533.3</v>
      </c>
      <c r="CK7" s="83">
        <v>7493.6</v>
      </c>
      <c r="CL7" s="83">
        <v>8014.2</v>
      </c>
      <c r="CM7" s="83">
        <v>8260</v>
      </c>
      <c r="CN7" s="83">
        <v>8600.1</v>
      </c>
      <c r="CO7" s="83">
        <v>9078.5</v>
      </c>
      <c r="CP7" s="80">
        <v>307873</v>
      </c>
      <c r="CQ7" s="80">
        <v>551658</v>
      </c>
      <c r="CR7" s="80">
        <v>438485</v>
      </c>
      <c r="CS7" s="80">
        <v>298630</v>
      </c>
      <c r="CT7" s="80">
        <v>287783</v>
      </c>
      <c r="CU7" s="80">
        <v>1146099</v>
      </c>
      <c r="CV7" s="80">
        <v>1494682</v>
      </c>
      <c r="CW7" s="80">
        <v>1543942</v>
      </c>
      <c r="CX7" s="80">
        <v>1467681</v>
      </c>
      <c r="CY7" s="80">
        <v>1533303</v>
      </c>
      <c r="CZ7" s="80">
        <v>55700</v>
      </c>
      <c r="DA7" s="83">
        <v>31.8</v>
      </c>
      <c r="DB7" s="83">
        <v>36.4</v>
      </c>
      <c r="DC7" s="83">
        <v>37.299999999999997</v>
      </c>
      <c r="DD7" s="83">
        <v>34.1</v>
      </c>
      <c r="DE7" s="83">
        <v>26</v>
      </c>
      <c r="DF7" s="83">
        <v>38.4</v>
      </c>
      <c r="DG7" s="83">
        <v>37.700000000000003</v>
      </c>
      <c r="DH7" s="83">
        <v>36.200000000000003</v>
      </c>
      <c r="DI7" s="83">
        <v>36.5</v>
      </c>
      <c r="DJ7" s="83">
        <v>35.299999999999997</v>
      </c>
      <c r="DK7" s="83">
        <v>10.5</v>
      </c>
      <c r="DL7" s="83">
        <v>9.6999999999999993</v>
      </c>
      <c r="DM7" s="83">
        <v>10</v>
      </c>
      <c r="DN7" s="83">
        <v>18.899999999999999</v>
      </c>
      <c r="DO7" s="83">
        <v>22.3</v>
      </c>
      <c r="DP7" s="83">
        <v>21.1</v>
      </c>
      <c r="DQ7" s="83">
        <v>20</v>
      </c>
      <c r="DR7" s="83">
        <v>18.2</v>
      </c>
      <c r="DS7" s="83">
        <v>20.9</v>
      </c>
      <c r="DT7" s="83">
        <v>21.1</v>
      </c>
      <c r="DU7" s="83">
        <v>75.5</v>
      </c>
      <c r="DV7" s="83">
        <v>65.599999999999994</v>
      </c>
      <c r="DW7" s="83">
        <v>71.2</v>
      </c>
      <c r="DX7" s="83">
        <v>88.3</v>
      </c>
      <c r="DY7" s="83">
        <v>230.5</v>
      </c>
      <c r="DZ7" s="83">
        <v>128.80000000000001</v>
      </c>
      <c r="EA7" s="83">
        <v>109.9</v>
      </c>
      <c r="EB7" s="83">
        <v>103.6</v>
      </c>
      <c r="EC7" s="83">
        <v>95.7</v>
      </c>
      <c r="ED7" s="83">
        <v>88.5</v>
      </c>
      <c r="EE7" s="83">
        <v>66.900000000000006</v>
      </c>
      <c r="EF7" s="83">
        <v>69.099999999999994</v>
      </c>
      <c r="EG7" s="83">
        <v>69.3</v>
      </c>
      <c r="EH7" s="83">
        <v>71.5</v>
      </c>
      <c r="EI7" s="83">
        <v>71.3</v>
      </c>
      <c r="EJ7" s="83">
        <v>59.8</v>
      </c>
      <c r="EK7" s="83">
        <v>59.6</v>
      </c>
      <c r="EL7" s="83">
        <v>60.3</v>
      </c>
      <c r="EM7" s="83">
        <v>60.2</v>
      </c>
      <c r="EN7" s="83">
        <v>61.2</v>
      </c>
      <c r="EO7" s="83">
        <v>10.7</v>
      </c>
      <c r="EP7" s="83">
        <v>10.199999999999999</v>
      </c>
      <c r="EQ7" s="83">
        <v>10.5</v>
      </c>
      <c r="ER7" s="83">
        <v>9.6</v>
      </c>
      <c r="ES7" s="83">
        <v>11.3</v>
      </c>
      <c r="ET7" s="83">
        <v>16.2</v>
      </c>
      <c r="EU7" s="83">
        <v>18.7</v>
      </c>
      <c r="EV7" s="83">
        <v>20.5</v>
      </c>
      <c r="EW7" s="83">
        <v>21.4</v>
      </c>
      <c r="EX7" s="83">
        <v>22.6</v>
      </c>
      <c r="EY7" s="80">
        <v>54200</v>
      </c>
      <c r="EZ7" s="83">
        <v>32.299999999999997</v>
      </c>
      <c r="FA7" s="83">
        <v>37.299999999999997</v>
      </c>
      <c r="FB7" s="83">
        <v>38.200000000000003</v>
      </c>
      <c r="FC7" s="83">
        <v>34.9</v>
      </c>
      <c r="FD7" s="83">
        <v>26.6</v>
      </c>
      <c r="FE7" s="83">
        <v>39.5</v>
      </c>
      <c r="FF7" s="83">
        <v>39.1</v>
      </c>
      <c r="FG7" s="83">
        <v>37.299999999999997</v>
      </c>
      <c r="FH7" s="83">
        <v>38</v>
      </c>
      <c r="FI7" s="83">
        <v>36.5</v>
      </c>
      <c r="FJ7" s="83">
        <v>10.4</v>
      </c>
      <c r="FK7" s="83">
        <v>6.4</v>
      </c>
      <c r="FL7" s="83">
        <v>8.6</v>
      </c>
      <c r="FM7" s="83">
        <v>16.600000000000001</v>
      </c>
      <c r="FN7" s="83">
        <v>21.4</v>
      </c>
      <c r="FO7" s="83">
        <v>22</v>
      </c>
      <c r="FP7" s="83">
        <v>21.4</v>
      </c>
      <c r="FQ7" s="83">
        <v>19.3</v>
      </c>
      <c r="FR7" s="83">
        <v>20.6</v>
      </c>
      <c r="FS7" s="83">
        <v>21.6</v>
      </c>
      <c r="FT7" s="83">
        <v>66.7</v>
      </c>
      <c r="FU7" s="83">
        <v>57.4</v>
      </c>
      <c r="FV7" s="83">
        <v>65.2</v>
      </c>
      <c r="FW7" s="83">
        <v>84.1</v>
      </c>
      <c r="FX7" s="83">
        <v>228.6</v>
      </c>
      <c r="FY7" s="83">
        <v>105.7</v>
      </c>
      <c r="FZ7" s="83">
        <v>89.4</v>
      </c>
      <c r="GA7" s="83">
        <v>83.3</v>
      </c>
      <c r="GB7" s="83">
        <v>73.2</v>
      </c>
      <c r="GC7" s="83">
        <v>71.400000000000006</v>
      </c>
      <c r="GD7" s="83">
        <v>67.5</v>
      </c>
      <c r="GE7" s="83">
        <v>69.599999999999994</v>
      </c>
      <c r="GF7" s="83">
        <v>69.7</v>
      </c>
      <c r="GG7" s="83">
        <v>71.7</v>
      </c>
      <c r="GH7" s="83">
        <v>71.400000000000006</v>
      </c>
      <c r="GI7" s="83">
        <v>61.3</v>
      </c>
      <c r="GJ7" s="83">
        <v>61.7</v>
      </c>
      <c r="GK7" s="83">
        <v>62.1</v>
      </c>
      <c r="GL7" s="83">
        <v>62.6</v>
      </c>
      <c r="GM7" s="83">
        <v>63.4</v>
      </c>
      <c r="GN7" s="83">
        <v>8.3000000000000007</v>
      </c>
      <c r="GO7" s="83">
        <v>9.4</v>
      </c>
      <c r="GP7" s="83">
        <v>9.6999999999999993</v>
      </c>
      <c r="GQ7" s="83">
        <v>8.8000000000000007</v>
      </c>
      <c r="GR7" s="83">
        <v>10.5</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v>1500</v>
      </c>
      <c r="IX7" s="83">
        <v>14.5</v>
      </c>
      <c r="IY7" s="83">
        <v>4.5999999999999996</v>
      </c>
      <c r="IZ7" s="83">
        <v>5.0999999999999996</v>
      </c>
      <c r="JA7" s="83">
        <v>5.4</v>
      </c>
      <c r="JB7" s="83">
        <v>4.4000000000000004</v>
      </c>
      <c r="JC7" s="83">
        <v>15.1</v>
      </c>
      <c r="JD7" s="83">
        <v>14</v>
      </c>
      <c r="JE7" s="83">
        <v>15.5</v>
      </c>
      <c r="JF7" s="83">
        <v>13.1</v>
      </c>
      <c r="JG7" s="83">
        <v>19.899999999999999</v>
      </c>
      <c r="JH7" s="83">
        <v>14.3</v>
      </c>
      <c r="JI7" s="83">
        <v>46.2</v>
      </c>
      <c r="JJ7" s="83">
        <v>33.4</v>
      </c>
      <c r="JK7" s="83">
        <v>40.5</v>
      </c>
      <c r="JL7" s="83">
        <v>39.9</v>
      </c>
      <c r="JM7" s="83">
        <v>25.4</v>
      </c>
      <c r="JN7" s="83">
        <v>20.100000000000001</v>
      </c>
      <c r="JO7" s="83">
        <v>28.4</v>
      </c>
      <c r="JP7" s="83">
        <v>25</v>
      </c>
      <c r="JQ7" s="83">
        <v>12.9</v>
      </c>
      <c r="JR7" s="83">
        <v>408.7</v>
      </c>
      <c r="JS7" s="83">
        <v>1074.8</v>
      </c>
      <c r="JT7" s="83">
        <v>775.6</v>
      </c>
      <c r="JU7" s="83">
        <v>544.6</v>
      </c>
      <c r="JV7" s="83">
        <v>430</v>
      </c>
      <c r="JW7" s="83">
        <v>226.2</v>
      </c>
      <c r="JX7" s="83">
        <v>224.7</v>
      </c>
      <c r="JY7" s="83">
        <v>167.2</v>
      </c>
      <c r="JZ7" s="83">
        <v>267.7</v>
      </c>
      <c r="KA7" s="83">
        <v>155.5</v>
      </c>
      <c r="KB7" s="83">
        <v>49.5</v>
      </c>
      <c r="KC7" s="83">
        <v>54.6</v>
      </c>
      <c r="KD7" s="83">
        <v>58.9</v>
      </c>
      <c r="KE7" s="83">
        <v>64.099999999999994</v>
      </c>
      <c r="KF7" s="83">
        <v>69.400000000000006</v>
      </c>
      <c r="KG7" s="83">
        <v>45.2</v>
      </c>
      <c r="KH7" s="83">
        <v>48.7</v>
      </c>
      <c r="KI7" s="83">
        <v>53.3</v>
      </c>
      <c r="KJ7" s="83">
        <v>29</v>
      </c>
      <c r="KK7" s="83">
        <v>32.4</v>
      </c>
      <c r="KL7" s="83">
        <v>100</v>
      </c>
      <c r="KM7" s="83">
        <v>100</v>
      </c>
      <c r="KN7" s="83">
        <v>100</v>
      </c>
      <c r="KO7" s="83">
        <v>100</v>
      </c>
      <c r="KP7" s="83">
        <v>100</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7</v>
      </c>
      <c r="MV7" s="83">
        <v>7</v>
      </c>
      <c r="MW7" s="83">
        <v>7</v>
      </c>
      <c r="MX7" s="83">
        <v>7</v>
      </c>
      <c r="MY7" s="83" t="s">
        <v>126</v>
      </c>
      <c r="MZ7" s="83" t="s">
        <v>126</v>
      </c>
      <c r="NA7" s="83" t="s">
        <v>126</v>
      </c>
      <c r="NB7" s="83" t="s">
        <v>126</v>
      </c>
      <c r="NC7" s="83">
        <v>1</v>
      </c>
      <c r="ND7" s="83">
        <v>1</v>
      </c>
      <c r="NE7" s="83">
        <v>1</v>
      </c>
      <c r="NF7" s="83">
        <v>1</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1</v>
      </c>
      <c r="IY8" s="87" t="s">
        <v>131</v>
      </c>
      <c r="IZ8" s="85"/>
      <c r="JA8" s="85"/>
      <c r="JB8" s="85"/>
      <c r="JC8" s="85"/>
      <c r="JD8" s="86"/>
      <c r="JE8" s="85"/>
      <c r="JF8" s="85"/>
      <c r="JG8" s="85" t="str">
        <f>JH4</f>
        <v>修繕費比率（％）</v>
      </c>
      <c r="JH8" s="85" t="b">
        <f>IF(SUM($O$7,$NC$7:$NF$7)=0,FALSE,TRUE)</f>
        <v>1</v>
      </c>
      <c r="JI8" s="87" t="s">
        <v>131</v>
      </c>
      <c r="JJ8" s="85"/>
      <c r="JK8" s="85"/>
      <c r="JL8" s="85"/>
      <c r="JM8" s="85"/>
      <c r="JN8" s="85"/>
      <c r="JO8" s="86"/>
      <c r="JP8" s="85"/>
      <c r="JQ8" s="85" t="str">
        <f>JR4</f>
        <v>企業債残高対料金収入比率（％）</v>
      </c>
      <c r="JR8" s="85" t="b">
        <f>IF(SUM($O$7,$NC$7:$NF$7)=0,FALSE,TRUE)</f>
        <v>1</v>
      </c>
      <c r="JS8" s="87" t="s">
        <v>131</v>
      </c>
      <c r="JT8" s="85"/>
      <c r="JU8" s="85"/>
      <c r="JV8" s="85"/>
      <c r="JW8" s="85"/>
      <c r="JX8" s="85"/>
      <c r="JY8" s="85"/>
      <c r="JZ8" s="86"/>
      <c r="KA8" s="85" t="str">
        <f>KB4</f>
        <v>有形固定資産減価償却率（％）</v>
      </c>
      <c r="KB8" s="85" t="b">
        <f>IF(SUM($O$7,$NC$7:$NF$7)=0,FALSE,TRUE)</f>
        <v>1</v>
      </c>
      <c r="KC8" s="87" t="s">
        <v>131</v>
      </c>
      <c r="KD8" s="85"/>
      <c r="KE8" s="85"/>
      <c r="KF8" s="85"/>
      <c r="KG8" s="85"/>
      <c r="KH8" s="85"/>
      <c r="KI8" s="85"/>
      <c r="KJ8" s="85"/>
      <c r="KK8" s="85" t="str">
        <f>KL4</f>
        <v>FIT収入割合（％）</v>
      </c>
      <c r="KL8" s="85" t="b">
        <f>IF(SUM($O$7,$NC$7:$NF$7)=0,FALSE,TRUE)</f>
        <v>1</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（最大出力合計55,700kW）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（最大出力合計54,200kW）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（最大出力合計1,500kW）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138</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113.6</v>
      </c>
      <c r="AZ11" s="95">
        <f>AZ7</f>
        <v>118.9</v>
      </c>
      <c r="BA11" s="95">
        <f>BA7</f>
        <v>114.8</v>
      </c>
      <c r="BB11" s="95">
        <f>BB7</f>
        <v>114.3</v>
      </c>
      <c r="BC11" s="95">
        <f>BC7</f>
        <v>83.5</v>
      </c>
      <c r="BD11" s="84"/>
      <c r="BE11" s="84"/>
      <c r="BF11" s="84"/>
      <c r="BG11" s="84"/>
      <c r="BH11" s="84"/>
      <c r="BI11" s="94" t="s">
        <v>139</v>
      </c>
      <c r="BJ11" s="95">
        <f>BJ7</f>
        <v>111.3</v>
      </c>
      <c r="BK11" s="95">
        <f>BK7</f>
        <v>116</v>
      </c>
      <c r="BL11" s="95">
        <f>BL7</f>
        <v>113.1</v>
      </c>
      <c r="BM11" s="95">
        <f>BM7</f>
        <v>111.6</v>
      </c>
      <c r="BN11" s="95">
        <f>BN7</f>
        <v>80.900000000000006</v>
      </c>
      <c r="BO11" s="84"/>
      <c r="BP11" s="84"/>
      <c r="BQ11" s="84"/>
      <c r="BR11" s="84"/>
      <c r="BS11" s="84"/>
      <c r="BT11" s="94" t="s">
        <v>139</v>
      </c>
      <c r="BU11" s="95">
        <f>BU7</f>
        <v>618.29999999999995</v>
      </c>
      <c r="BV11" s="95">
        <f>BV7</f>
        <v>980.2</v>
      </c>
      <c r="BW11" s="95">
        <f>BW7</f>
        <v>1051.5</v>
      </c>
      <c r="BX11" s="95">
        <f>BX7</f>
        <v>568.1</v>
      </c>
      <c r="BY11" s="95">
        <f>BY7</f>
        <v>737.5</v>
      </c>
      <c r="BZ11" s="84"/>
      <c r="CA11" s="84"/>
      <c r="CB11" s="84"/>
      <c r="CC11" s="84"/>
      <c r="CD11" s="84"/>
      <c r="CE11" s="94" t="s">
        <v>139</v>
      </c>
      <c r="CF11" s="95">
        <f>CF7</f>
        <v>8165.9</v>
      </c>
      <c r="CG11" s="95">
        <f>CG7</f>
        <v>6890.4</v>
      </c>
      <c r="CH11" s="95">
        <f>CH7</f>
        <v>7277.6</v>
      </c>
      <c r="CI11" s="95">
        <f>CI7</f>
        <v>7887.8</v>
      </c>
      <c r="CJ11" s="95">
        <f>CJ7</f>
        <v>11533.3</v>
      </c>
      <c r="CK11" s="84"/>
      <c r="CL11" s="84"/>
      <c r="CM11" s="84"/>
      <c r="CN11" s="84"/>
      <c r="CO11" s="94" t="s">
        <v>139</v>
      </c>
      <c r="CP11" s="96">
        <f>CP7</f>
        <v>307873</v>
      </c>
      <c r="CQ11" s="96">
        <f>CQ7</f>
        <v>551658</v>
      </c>
      <c r="CR11" s="96">
        <f>CR7</f>
        <v>438485</v>
      </c>
      <c r="CS11" s="96">
        <f>CS7</f>
        <v>298630</v>
      </c>
      <c r="CT11" s="96">
        <f>CT7</f>
        <v>287783</v>
      </c>
      <c r="CU11" s="84"/>
      <c r="CV11" s="84"/>
      <c r="CW11" s="84"/>
      <c r="CX11" s="84"/>
      <c r="CY11" s="84"/>
      <c r="CZ11" s="94" t="s">
        <v>139</v>
      </c>
      <c r="DA11" s="95">
        <f>DA7</f>
        <v>31.8</v>
      </c>
      <c r="DB11" s="95">
        <f>DB7</f>
        <v>36.4</v>
      </c>
      <c r="DC11" s="95">
        <f>DC7</f>
        <v>37.299999999999997</v>
      </c>
      <c r="DD11" s="95">
        <f>DD7</f>
        <v>34.1</v>
      </c>
      <c r="DE11" s="95">
        <f>DE7</f>
        <v>26</v>
      </c>
      <c r="DF11" s="84"/>
      <c r="DG11" s="84"/>
      <c r="DH11" s="84"/>
      <c r="DI11" s="84"/>
      <c r="DJ11" s="94" t="s">
        <v>139</v>
      </c>
      <c r="DK11" s="95">
        <f>DK7</f>
        <v>10.5</v>
      </c>
      <c r="DL11" s="95">
        <f>DL7</f>
        <v>9.6999999999999993</v>
      </c>
      <c r="DM11" s="95">
        <f>DM7</f>
        <v>10</v>
      </c>
      <c r="DN11" s="95">
        <f>DN7</f>
        <v>18.899999999999999</v>
      </c>
      <c r="DO11" s="95">
        <f>DO7</f>
        <v>22.3</v>
      </c>
      <c r="DP11" s="84"/>
      <c r="DQ11" s="84"/>
      <c r="DR11" s="84"/>
      <c r="DS11" s="84"/>
      <c r="DT11" s="94" t="s">
        <v>139</v>
      </c>
      <c r="DU11" s="95">
        <f>DU7</f>
        <v>75.5</v>
      </c>
      <c r="DV11" s="95">
        <f>DV7</f>
        <v>65.599999999999994</v>
      </c>
      <c r="DW11" s="95">
        <f>DW7</f>
        <v>71.2</v>
      </c>
      <c r="DX11" s="95">
        <f>DX7</f>
        <v>88.3</v>
      </c>
      <c r="DY11" s="95">
        <f>DY7</f>
        <v>230.5</v>
      </c>
      <c r="DZ11" s="84"/>
      <c r="EA11" s="84"/>
      <c r="EB11" s="84"/>
      <c r="EC11" s="84"/>
      <c r="ED11" s="94" t="s">
        <v>139</v>
      </c>
      <c r="EE11" s="95">
        <f>EE7</f>
        <v>66.900000000000006</v>
      </c>
      <c r="EF11" s="95">
        <f>EF7</f>
        <v>69.099999999999994</v>
      </c>
      <c r="EG11" s="95">
        <f>EG7</f>
        <v>69.3</v>
      </c>
      <c r="EH11" s="95">
        <f>EH7</f>
        <v>71.5</v>
      </c>
      <c r="EI11" s="95">
        <f>EI7</f>
        <v>71.3</v>
      </c>
      <c r="EJ11" s="84"/>
      <c r="EK11" s="84"/>
      <c r="EL11" s="84"/>
      <c r="EM11" s="84"/>
      <c r="EN11" s="94" t="s">
        <v>139</v>
      </c>
      <c r="EO11" s="95">
        <f>EO7</f>
        <v>10.7</v>
      </c>
      <c r="EP11" s="95">
        <f>EP7</f>
        <v>10.199999999999999</v>
      </c>
      <c r="EQ11" s="95">
        <f>EQ7</f>
        <v>10.5</v>
      </c>
      <c r="ER11" s="95">
        <f>ER7</f>
        <v>9.6</v>
      </c>
      <c r="ES11" s="95">
        <f>ES7</f>
        <v>11.3</v>
      </c>
      <c r="ET11" s="84"/>
      <c r="EU11" s="84"/>
      <c r="EV11" s="84"/>
      <c r="EW11" s="84"/>
      <c r="EX11" s="84"/>
      <c r="EY11" s="94" t="s">
        <v>140</v>
      </c>
      <c r="EZ11" s="95">
        <f>EZ7</f>
        <v>32.299999999999997</v>
      </c>
      <c r="FA11" s="95">
        <f>FA7</f>
        <v>37.299999999999997</v>
      </c>
      <c r="FB11" s="95">
        <f>FB7</f>
        <v>38.200000000000003</v>
      </c>
      <c r="FC11" s="95">
        <f>FC7</f>
        <v>34.9</v>
      </c>
      <c r="FD11" s="95">
        <f>FD7</f>
        <v>26.6</v>
      </c>
      <c r="FE11" s="84"/>
      <c r="FF11" s="84"/>
      <c r="FG11" s="84"/>
      <c r="FH11" s="84"/>
      <c r="FI11" s="94" t="s">
        <v>141</v>
      </c>
      <c r="FJ11" s="95">
        <f>FJ7</f>
        <v>10.4</v>
      </c>
      <c r="FK11" s="95">
        <f>FK7</f>
        <v>6.4</v>
      </c>
      <c r="FL11" s="95">
        <f>FL7</f>
        <v>8.6</v>
      </c>
      <c r="FM11" s="95">
        <f>FM7</f>
        <v>16.600000000000001</v>
      </c>
      <c r="FN11" s="95">
        <f>FN7</f>
        <v>21.4</v>
      </c>
      <c r="FO11" s="84"/>
      <c r="FP11" s="84"/>
      <c r="FQ11" s="84"/>
      <c r="FR11" s="84"/>
      <c r="FS11" s="94" t="s">
        <v>142</v>
      </c>
      <c r="FT11" s="95">
        <f>FT7</f>
        <v>66.7</v>
      </c>
      <c r="FU11" s="95">
        <f>FU7</f>
        <v>57.4</v>
      </c>
      <c r="FV11" s="95">
        <f>FV7</f>
        <v>65.2</v>
      </c>
      <c r="FW11" s="95">
        <f>FW7</f>
        <v>84.1</v>
      </c>
      <c r="FX11" s="95">
        <f>FX7</f>
        <v>228.6</v>
      </c>
      <c r="FY11" s="84"/>
      <c r="FZ11" s="84"/>
      <c r="GA11" s="84"/>
      <c r="GB11" s="84"/>
      <c r="GC11" s="94" t="s">
        <v>143</v>
      </c>
      <c r="GD11" s="95">
        <f>GD7</f>
        <v>67.5</v>
      </c>
      <c r="GE11" s="95">
        <f>GE7</f>
        <v>69.599999999999994</v>
      </c>
      <c r="GF11" s="95">
        <f>GF7</f>
        <v>69.7</v>
      </c>
      <c r="GG11" s="95">
        <f>GG7</f>
        <v>71.7</v>
      </c>
      <c r="GH11" s="95">
        <f>GH7</f>
        <v>71.400000000000006</v>
      </c>
      <c r="GI11" s="84"/>
      <c r="GJ11" s="84"/>
      <c r="GK11" s="84"/>
      <c r="GL11" s="84"/>
      <c r="GM11" s="94" t="s">
        <v>144</v>
      </c>
      <c r="GN11" s="95">
        <f>GN7</f>
        <v>8.3000000000000007</v>
      </c>
      <c r="GO11" s="95">
        <f>GO7</f>
        <v>9.4</v>
      </c>
      <c r="GP11" s="95">
        <f>GP7</f>
        <v>9.6999999999999993</v>
      </c>
      <c r="GQ11" s="95">
        <f>GQ7</f>
        <v>8.8000000000000007</v>
      </c>
      <c r="GR11" s="95">
        <f>GR7</f>
        <v>10.5</v>
      </c>
      <c r="GS11" s="84"/>
      <c r="GT11" s="84"/>
      <c r="GU11" s="84"/>
      <c r="GV11" s="84"/>
      <c r="GW11" s="84"/>
      <c r="GX11" s="94" t="s">
        <v>145</v>
      </c>
      <c r="GY11" s="95" t="str">
        <f>GY7</f>
        <v>-</v>
      </c>
      <c r="GZ11" s="95" t="str">
        <f>GZ7</f>
        <v>-</v>
      </c>
      <c r="HA11" s="95" t="str">
        <f>HA7</f>
        <v>-</v>
      </c>
      <c r="HB11" s="95" t="str">
        <f>HB7</f>
        <v>-</v>
      </c>
      <c r="HC11" s="95" t="str">
        <f>HC7</f>
        <v>-</v>
      </c>
      <c r="HD11" s="84"/>
      <c r="HE11" s="84"/>
      <c r="HF11" s="84"/>
      <c r="HG11" s="84"/>
      <c r="HH11" s="94" t="s">
        <v>146</v>
      </c>
      <c r="HI11" s="95" t="str">
        <f>HI7</f>
        <v>-</v>
      </c>
      <c r="HJ11" s="95" t="str">
        <f>HJ7</f>
        <v>-</v>
      </c>
      <c r="HK11" s="95" t="str">
        <f>HK7</f>
        <v>-</v>
      </c>
      <c r="HL11" s="95" t="str">
        <f>HL7</f>
        <v>-</v>
      </c>
      <c r="HM11" s="95" t="str">
        <f>HM7</f>
        <v>-</v>
      </c>
      <c r="HN11" s="84"/>
      <c r="HO11" s="84"/>
      <c r="HP11" s="84"/>
      <c r="HQ11" s="84"/>
      <c r="HR11" s="94" t="s">
        <v>147</v>
      </c>
      <c r="HS11" s="95" t="str">
        <f>HS7</f>
        <v>-</v>
      </c>
      <c r="HT11" s="95" t="str">
        <f>HT7</f>
        <v>-</v>
      </c>
      <c r="HU11" s="95" t="str">
        <f>HU7</f>
        <v>-</v>
      </c>
      <c r="HV11" s="95" t="str">
        <f>HV7</f>
        <v>-</v>
      </c>
      <c r="HW11" s="95" t="str">
        <f>HW7</f>
        <v>-</v>
      </c>
      <c r="HX11" s="84"/>
      <c r="HY11" s="84"/>
      <c r="HZ11" s="84"/>
      <c r="IA11" s="84"/>
      <c r="IB11" s="94" t="s">
        <v>148</v>
      </c>
      <c r="IC11" s="95" t="str">
        <f>IC7</f>
        <v>-</v>
      </c>
      <c r="ID11" s="95" t="str">
        <f>ID7</f>
        <v>-</v>
      </c>
      <c r="IE11" s="95" t="str">
        <f>IE7</f>
        <v>-</v>
      </c>
      <c r="IF11" s="95" t="str">
        <f>IF7</f>
        <v>-</v>
      </c>
      <c r="IG11" s="95" t="str">
        <f>IG7</f>
        <v>-</v>
      </c>
      <c r="IH11" s="84"/>
      <c r="II11" s="84"/>
      <c r="IJ11" s="84"/>
      <c r="IK11" s="84"/>
      <c r="IL11" s="94" t="s">
        <v>149</v>
      </c>
      <c r="IM11" s="95" t="str">
        <f>IM7</f>
        <v>-</v>
      </c>
      <c r="IN11" s="95" t="str">
        <f>IN7</f>
        <v>-</v>
      </c>
      <c r="IO11" s="95" t="str">
        <f>IO7</f>
        <v>-</v>
      </c>
      <c r="IP11" s="95" t="str">
        <f>IP7</f>
        <v>-</v>
      </c>
      <c r="IQ11" s="95" t="str">
        <f>IQ7</f>
        <v>-</v>
      </c>
      <c r="IR11" s="84"/>
      <c r="IS11" s="84"/>
      <c r="IT11" s="84"/>
      <c r="IU11" s="84"/>
      <c r="IV11" s="84"/>
      <c r="IW11" s="94" t="s">
        <v>150</v>
      </c>
      <c r="IX11" s="95">
        <f>IX7</f>
        <v>14.5</v>
      </c>
      <c r="IY11" s="95">
        <f>IY7</f>
        <v>4.5999999999999996</v>
      </c>
      <c r="IZ11" s="95">
        <f>IZ7</f>
        <v>5.0999999999999996</v>
      </c>
      <c r="JA11" s="95">
        <f>JA7</f>
        <v>5.4</v>
      </c>
      <c r="JB11" s="95">
        <f>JB7</f>
        <v>4.4000000000000004</v>
      </c>
      <c r="JC11" s="84"/>
      <c r="JD11" s="84"/>
      <c r="JE11" s="84"/>
      <c r="JF11" s="84"/>
      <c r="JG11" s="94" t="s">
        <v>148</v>
      </c>
      <c r="JH11" s="95">
        <f>JH7</f>
        <v>14.3</v>
      </c>
      <c r="JI11" s="95">
        <f>JI7</f>
        <v>46.2</v>
      </c>
      <c r="JJ11" s="95">
        <f>JJ7</f>
        <v>33.4</v>
      </c>
      <c r="JK11" s="95">
        <f>JK7</f>
        <v>40.5</v>
      </c>
      <c r="JL11" s="95">
        <f>JL7</f>
        <v>39.9</v>
      </c>
      <c r="JM11" s="84"/>
      <c r="JN11" s="84"/>
      <c r="JO11" s="84"/>
      <c r="JP11" s="84"/>
      <c r="JQ11" s="94" t="s">
        <v>148</v>
      </c>
      <c r="JR11" s="95">
        <f>JR7</f>
        <v>408.7</v>
      </c>
      <c r="JS11" s="95">
        <f>JS7</f>
        <v>1074.8</v>
      </c>
      <c r="JT11" s="95">
        <f>JT7</f>
        <v>775.6</v>
      </c>
      <c r="JU11" s="95">
        <f>JU7</f>
        <v>544.6</v>
      </c>
      <c r="JV11" s="95">
        <f>JV7</f>
        <v>430</v>
      </c>
      <c r="JW11" s="84"/>
      <c r="JX11" s="84"/>
      <c r="JY11" s="84"/>
      <c r="JZ11" s="84"/>
      <c r="KA11" s="94" t="s">
        <v>151</v>
      </c>
      <c r="KB11" s="95">
        <f>KB7</f>
        <v>49.5</v>
      </c>
      <c r="KC11" s="95">
        <f>KC7</f>
        <v>54.6</v>
      </c>
      <c r="KD11" s="95">
        <f>KD7</f>
        <v>58.9</v>
      </c>
      <c r="KE11" s="95">
        <f>KE7</f>
        <v>64.099999999999994</v>
      </c>
      <c r="KF11" s="95">
        <f>KF7</f>
        <v>69.400000000000006</v>
      </c>
      <c r="KG11" s="84"/>
      <c r="KH11" s="84"/>
      <c r="KI11" s="84"/>
      <c r="KJ11" s="84"/>
      <c r="KK11" s="94" t="s">
        <v>152</v>
      </c>
      <c r="KL11" s="95">
        <f>KL7</f>
        <v>100</v>
      </c>
      <c r="KM11" s="95">
        <f>KM7</f>
        <v>100</v>
      </c>
      <c r="KN11" s="95">
        <f>KN7</f>
        <v>100</v>
      </c>
      <c r="KO11" s="95">
        <f>KO7</f>
        <v>100</v>
      </c>
      <c r="KP11" s="95">
        <f>KP7</f>
        <v>100</v>
      </c>
      <c r="KQ11" s="84"/>
      <c r="KR11" s="84"/>
      <c r="KS11" s="84"/>
      <c r="KT11" s="84"/>
      <c r="KU11" s="84"/>
      <c r="KV11" s="94" t="s">
        <v>153</v>
      </c>
      <c r="KW11" s="95" t="str">
        <f>KW7</f>
        <v>-</v>
      </c>
      <c r="KX11" s="95" t="str">
        <f>KX7</f>
        <v>-</v>
      </c>
      <c r="KY11" s="95" t="str">
        <f>KY7</f>
        <v>-</v>
      </c>
      <c r="KZ11" s="95" t="str">
        <f>KZ7</f>
        <v>-</v>
      </c>
      <c r="LA11" s="95" t="str">
        <f>LA7</f>
        <v>-</v>
      </c>
      <c r="LB11" s="84"/>
      <c r="LC11" s="84"/>
      <c r="LD11" s="84"/>
      <c r="LE11" s="84"/>
      <c r="LF11" s="94" t="s">
        <v>154</v>
      </c>
      <c r="LG11" s="95" t="str">
        <f>LG7</f>
        <v>-</v>
      </c>
      <c r="LH11" s="95" t="str">
        <f>LH7</f>
        <v>-</v>
      </c>
      <c r="LI11" s="95" t="str">
        <f>LI7</f>
        <v>-</v>
      </c>
      <c r="LJ11" s="95" t="str">
        <f>LJ7</f>
        <v>-</v>
      </c>
      <c r="LK11" s="95" t="str">
        <f>LK7</f>
        <v>-</v>
      </c>
      <c r="LL11" s="84"/>
      <c r="LM11" s="84"/>
      <c r="LN11" s="84"/>
      <c r="LO11" s="84"/>
      <c r="LP11" s="94" t="s">
        <v>155</v>
      </c>
      <c r="LQ11" s="95" t="str">
        <f>LQ7</f>
        <v>-</v>
      </c>
      <c r="LR11" s="95" t="str">
        <f>LR7</f>
        <v>-</v>
      </c>
      <c r="LS11" s="95" t="str">
        <f>LS7</f>
        <v>-</v>
      </c>
      <c r="LT11" s="95" t="str">
        <f>LT7</f>
        <v>-</v>
      </c>
      <c r="LU11" s="95" t="str">
        <f>LU7</f>
        <v>-</v>
      </c>
      <c r="LV11" s="84"/>
      <c r="LW11" s="84"/>
      <c r="LX11" s="84"/>
      <c r="LY11" s="84"/>
      <c r="LZ11" s="94" t="s">
        <v>153</v>
      </c>
      <c r="MA11" s="95" t="str">
        <f>MA7</f>
        <v>-</v>
      </c>
      <c r="MB11" s="95" t="str">
        <f>MB7</f>
        <v>-</v>
      </c>
      <c r="MC11" s="95" t="str">
        <f>MC7</f>
        <v>-</v>
      </c>
      <c r="MD11" s="95" t="str">
        <f>MD7</f>
        <v>-</v>
      </c>
      <c r="ME11" s="95" t="str">
        <f>ME7</f>
        <v>-</v>
      </c>
      <c r="MF11" s="84"/>
      <c r="MG11" s="84"/>
      <c r="MH11" s="84"/>
      <c r="MI11" s="84"/>
      <c r="MJ11" s="94" t="s">
        <v>156</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157</v>
      </c>
      <c r="AY12" s="95">
        <f>BD7</f>
        <v>125.7</v>
      </c>
      <c r="AZ12" s="95">
        <f>BE7</f>
        <v>129.69999999999999</v>
      </c>
      <c r="BA12" s="95">
        <f>BF7</f>
        <v>135.9</v>
      </c>
      <c r="BB12" s="95">
        <f>BG7</f>
        <v>130.5</v>
      </c>
      <c r="BC12" s="95">
        <f>BH7</f>
        <v>129.9</v>
      </c>
      <c r="BD12" s="84"/>
      <c r="BE12" s="84"/>
      <c r="BF12" s="84"/>
      <c r="BG12" s="84"/>
      <c r="BH12" s="84"/>
      <c r="BI12" s="94" t="s">
        <v>158</v>
      </c>
      <c r="BJ12" s="95">
        <f>BO7</f>
        <v>124.8</v>
      </c>
      <c r="BK12" s="95">
        <f>BP7</f>
        <v>130.4</v>
      </c>
      <c r="BL12" s="95">
        <f>BQ7</f>
        <v>136.30000000000001</v>
      </c>
      <c r="BM12" s="95">
        <f>BR7</f>
        <v>130.69999999999999</v>
      </c>
      <c r="BN12" s="95">
        <f>BS7</f>
        <v>128.9</v>
      </c>
      <c r="BO12" s="84"/>
      <c r="BP12" s="84"/>
      <c r="BQ12" s="84"/>
      <c r="BR12" s="84"/>
      <c r="BS12" s="84"/>
      <c r="BT12" s="94" t="s">
        <v>159</v>
      </c>
      <c r="BU12" s="95">
        <f>BZ7</f>
        <v>638.79999999999995</v>
      </c>
      <c r="BV12" s="95">
        <f>CA7</f>
        <v>716.7</v>
      </c>
      <c r="BW12" s="95">
        <f>CB7</f>
        <v>688</v>
      </c>
      <c r="BX12" s="95">
        <f>CC7</f>
        <v>707.7</v>
      </c>
      <c r="BY12" s="95">
        <f>CD7</f>
        <v>749.1</v>
      </c>
      <c r="BZ12" s="84"/>
      <c r="CA12" s="84"/>
      <c r="CB12" s="84"/>
      <c r="CC12" s="84"/>
      <c r="CD12" s="84"/>
      <c r="CE12" s="94" t="s">
        <v>159</v>
      </c>
      <c r="CF12" s="95">
        <f>CK7</f>
        <v>7493.6</v>
      </c>
      <c r="CG12" s="95">
        <f>CL7</f>
        <v>8014.2</v>
      </c>
      <c r="CH12" s="95">
        <f>CM7</f>
        <v>8260</v>
      </c>
      <c r="CI12" s="95">
        <f>CN7</f>
        <v>8600.1</v>
      </c>
      <c r="CJ12" s="95">
        <f>CO7</f>
        <v>9078.5</v>
      </c>
      <c r="CK12" s="84"/>
      <c r="CL12" s="84"/>
      <c r="CM12" s="84"/>
      <c r="CN12" s="84"/>
      <c r="CO12" s="94" t="s">
        <v>159</v>
      </c>
      <c r="CP12" s="96">
        <f>CU7</f>
        <v>1146099</v>
      </c>
      <c r="CQ12" s="96">
        <f>CV7</f>
        <v>1494682</v>
      </c>
      <c r="CR12" s="96">
        <f>CW7</f>
        <v>1543942</v>
      </c>
      <c r="CS12" s="96">
        <f>CX7</f>
        <v>1467681</v>
      </c>
      <c r="CT12" s="96">
        <f>CY7</f>
        <v>1533303</v>
      </c>
      <c r="CU12" s="84"/>
      <c r="CV12" s="84"/>
      <c r="CW12" s="84"/>
      <c r="CX12" s="84"/>
      <c r="CY12" s="84"/>
      <c r="CZ12" s="94" t="s">
        <v>160</v>
      </c>
      <c r="DA12" s="95">
        <f>DF7</f>
        <v>38.4</v>
      </c>
      <c r="DB12" s="95">
        <f>DG7</f>
        <v>37.700000000000003</v>
      </c>
      <c r="DC12" s="95">
        <f>DH7</f>
        <v>36.200000000000003</v>
      </c>
      <c r="DD12" s="95">
        <f>DI7</f>
        <v>36.5</v>
      </c>
      <c r="DE12" s="95">
        <f>DJ7</f>
        <v>35.299999999999997</v>
      </c>
      <c r="DF12" s="84"/>
      <c r="DG12" s="84"/>
      <c r="DH12" s="84"/>
      <c r="DI12" s="84"/>
      <c r="DJ12" s="94" t="s">
        <v>161</v>
      </c>
      <c r="DK12" s="95">
        <f>DP7</f>
        <v>21.1</v>
      </c>
      <c r="DL12" s="95">
        <f>DQ7</f>
        <v>20</v>
      </c>
      <c r="DM12" s="95">
        <f>DR7</f>
        <v>18.2</v>
      </c>
      <c r="DN12" s="95">
        <f>DS7</f>
        <v>20.9</v>
      </c>
      <c r="DO12" s="95">
        <f>DT7</f>
        <v>21.1</v>
      </c>
      <c r="DP12" s="84"/>
      <c r="DQ12" s="84"/>
      <c r="DR12" s="84"/>
      <c r="DS12" s="84"/>
      <c r="DT12" s="94" t="s">
        <v>162</v>
      </c>
      <c r="DU12" s="95">
        <f>DZ7</f>
        <v>128.80000000000001</v>
      </c>
      <c r="DV12" s="95">
        <f>EA7</f>
        <v>109.9</v>
      </c>
      <c r="DW12" s="95">
        <f>EB7</f>
        <v>103.6</v>
      </c>
      <c r="DX12" s="95">
        <f>EC7</f>
        <v>95.7</v>
      </c>
      <c r="DY12" s="95">
        <f>ED7</f>
        <v>88.5</v>
      </c>
      <c r="DZ12" s="84"/>
      <c r="EA12" s="84"/>
      <c r="EB12" s="84"/>
      <c r="EC12" s="84"/>
      <c r="ED12" s="94" t="s">
        <v>163</v>
      </c>
      <c r="EE12" s="95">
        <f>EJ7</f>
        <v>59.8</v>
      </c>
      <c r="EF12" s="95">
        <f>EK7</f>
        <v>59.6</v>
      </c>
      <c r="EG12" s="95">
        <f>EL7</f>
        <v>60.3</v>
      </c>
      <c r="EH12" s="95">
        <f>EM7</f>
        <v>60.2</v>
      </c>
      <c r="EI12" s="95">
        <f>EN7</f>
        <v>61.2</v>
      </c>
      <c r="EJ12" s="84"/>
      <c r="EK12" s="84"/>
      <c r="EL12" s="84"/>
      <c r="EM12" s="84"/>
      <c r="EN12" s="94" t="s">
        <v>164</v>
      </c>
      <c r="EO12" s="95">
        <f>ET7</f>
        <v>16.2</v>
      </c>
      <c r="EP12" s="95">
        <f>EU7</f>
        <v>18.7</v>
      </c>
      <c r="EQ12" s="95">
        <f>EV7</f>
        <v>20.5</v>
      </c>
      <c r="ER12" s="95">
        <f>EW7</f>
        <v>21.4</v>
      </c>
      <c r="ES12" s="95">
        <f>EX7</f>
        <v>22.6</v>
      </c>
      <c r="ET12" s="84"/>
      <c r="EU12" s="84"/>
      <c r="EV12" s="84"/>
      <c r="EW12" s="84"/>
      <c r="EX12" s="84"/>
      <c r="EY12" s="94" t="s">
        <v>165</v>
      </c>
      <c r="EZ12" s="95">
        <f>IF($EZ$8,FE7,"-")</f>
        <v>39.5</v>
      </c>
      <c r="FA12" s="95">
        <f>IF($EZ$8,FF7,"-")</f>
        <v>39.1</v>
      </c>
      <c r="FB12" s="95">
        <f>IF($EZ$8,FG7,"-")</f>
        <v>37.299999999999997</v>
      </c>
      <c r="FC12" s="95">
        <f>IF($EZ$8,FH7,"-")</f>
        <v>38</v>
      </c>
      <c r="FD12" s="95">
        <f>IF($EZ$8,FI7,"-")</f>
        <v>36.5</v>
      </c>
      <c r="FE12" s="84"/>
      <c r="FF12" s="84"/>
      <c r="FG12" s="84"/>
      <c r="FH12" s="84"/>
      <c r="FI12" s="94" t="s">
        <v>166</v>
      </c>
      <c r="FJ12" s="95">
        <f>IF($FJ$8,FO7,"-")</f>
        <v>22</v>
      </c>
      <c r="FK12" s="95">
        <f>IF($FJ$8,FP7,"-")</f>
        <v>21.4</v>
      </c>
      <c r="FL12" s="95">
        <f>IF($FJ$8,FQ7,"-")</f>
        <v>19.3</v>
      </c>
      <c r="FM12" s="95">
        <f>IF($FJ$8,FR7,"-")</f>
        <v>20.6</v>
      </c>
      <c r="FN12" s="95">
        <f>IF($FJ$8,FS7,"-")</f>
        <v>21.6</v>
      </c>
      <c r="FO12" s="84"/>
      <c r="FP12" s="84"/>
      <c r="FQ12" s="84"/>
      <c r="FR12" s="84"/>
      <c r="FS12" s="94" t="s">
        <v>157</v>
      </c>
      <c r="FT12" s="95">
        <f>IF($FT$8,FY7,"-")</f>
        <v>105.7</v>
      </c>
      <c r="FU12" s="95">
        <f>IF($FT$8,FZ7,"-")</f>
        <v>89.4</v>
      </c>
      <c r="FV12" s="95">
        <f>IF($FT$8,GA7,"-")</f>
        <v>83.3</v>
      </c>
      <c r="FW12" s="95">
        <f>IF($FT$8,GB7,"-")</f>
        <v>73.2</v>
      </c>
      <c r="FX12" s="95">
        <f>IF($FT$8,GC7,"-")</f>
        <v>71.400000000000006</v>
      </c>
      <c r="FY12" s="84"/>
      <c r="FZ12" s="84"/>
      <c r="GA12" s="84"/>
      <c r="GB12" s="84"/>
      <c r="GC12" s="94" t="s">
        <v>167</v>
      </c>
      <c r="GD12" s="95">
        <f>IF($GD$8,GI7,"-")</f>
        <v>61.3</v>
      </c>
      <c r="GE12" s="95">
        <f>IF($GD$8,GJ7,"-")</f>
        <v>61.7</v>
      </c>
      <c r="GF12" s="95">
        <f>IF($GD$8,GK7,"-")</f>
        <v>62.1</v>
      </c>
      <c r="GG12" s="95">
        <f>IF($GD$8,GL7,"-")</f>
        <v>62.6</v>
      </c>
      <c r="GH12" s="95">
        <f>IF($GD$8,GM7,"-")</f>
        <v>63.4</v>
      </c>
      <c r="GI12" s="84"/>
      <c r="GJ12" s="84"/>
      <c r="GK12" s="84"/>
      <c r="GL12" s="84"/>
      <c r="GM12" s="94" t="s">
        <v>163</v>
      </c>
      <c r="GN12" s="95">
        <f>IF($GN$8,GS7,"-")</f>
        <v>11.9</v>
      </c>
      <c r="GO12" s="95">
        <f>IF($GN$8,GT7,"-")</f>
        <v>13.3</v>
      </c>
      <c r="GP12" s="95">
        <f>IF($GN$8,GU7,"-")</f>
        <v>14.4</v>
      </c>
      <c r="GQ12" s="95">
        <f>IF($GN$8,GV7,"-")</f>
        <v>15.3</v>
      </c>
      <c r="GR12" s="95">
        <f>IF($GN$8,GW7,"-")</f>
        <v>16.100000000000001</v>
      </c>
      <c r="GS12" s="84"/>
      <c r="GT12" s="84"/>
      <c r="GU12" s="84"/>
      <c r="GV12" s="84"/>
      <c r="GW12" s="84"/>
      <c r="GX12" s="94" t="s">
        <v>163</v>
      </c>
      <c r="GY12" s="95" t="str">
        <f>IF($GY$8,HD7,"-")</f>
        <v>-</v>
      </c>
      <c r="GZ12" s="95" t="str">
        <f>IF($GY$8,HE7,"-")</f>
        <v>-</v>
      </c>
      <c r="HA12" s="95" t="str">
        <f>IF($GY$8,HF7,"-")</f>
        <v>-</v>
      </c>
      <c r="HB12" s="95" t="str">
        <f>IF($GY$8,HG7,"-")</f>
        <v>-</v>
      </c>
      <c r="HC12" s="95" t="str">
        <f>IF($GY$8,HH7,"-")</f>
        <v>-</v>
      </c>
      <c r="HD12" s="84"/>
      <c r="HE12" s="84"/>
      <c r="HF12" s="84"/>
      <c r="HG12" s="84"/>
      <c r="HH12" s="94" t="s">
        <v>166</v>
      </c>
      <c r="HI12" s="95" t="str">
        <f>IF($HI$8,HN7,"-")</f>
        <v>-</v>
      </c>
      <c r="HJ12" s="95" t="str">
        <f>IF($HI$8,HO7,"-")</f>
        <v>-</v>
      </c>
      <c r="HK12" s="95" t="str">
        <f>IF($HI$8,HP7,"-")</f>
        <v>-</v>
      </c>
      <c r="HL12" s="95" t="str">
        <f>IF($HI$8,HQ7,"-")</f>
        <v>-</v>
      </c>
      <c r="HM12" s="95" t="str">
        <f>IF($HI$8,HR7,"-")</f>
        <v>-</v>
      </c>
      <c r="HN12" s="84"/>
      <c r="HO12" s="84"/>
      <c r="HP12" s="84"/>
      <c r="HQ12" s="84"/>
      <c r="HR12" s="94" t="s">
        <v>167</v>
      </c>
      <c r="HS12" s="95" t="str">
        <f>IF($HS$8,HX7,"-")</f>
        <v>-</v>
      </c>
      <c r="HT12" s="95" t="str">
        <f>IF($HS$8,HY7,"-")</f>
        <v>-</v>
      </c>
      <c r="HU12" s="95" t="str">
        <f>IF($HS$8,HZ7,"-")</f>
        <v>-</v>
      </c>
      <c r="HV12" s="95" t="str">
        <f>IF($HS$8,IA7,"-")</f>
        <v>-</v>
      </c>
      <c r="HW12" s="95" t="str">
        <f>IF($HS$8,IB7,"-")</f>
        <v>-</v>
      </c>
      <c r="HX12" s="84"/>
      <c r="HY12" s="84"/>
      <c r="HZ12" s="84"/>
      <c r="IA12" s="84"/>
      <c r="IB12" s="94" t="s">
        <v>168</v>
      </c>
      <c r="IC12" s="95" t="str">
        <f>IF($IC$8,IH7,"-")</f>
        <v>-</v>
      </c>
      <c r="ID12" s="95" t="str">
        <f>IF($IC$8,II7,"-")</f>
        <v>-</v>
      </c>
      <c r="IE12" s="95" t="str">
        <f>IF($IC$8,IJ7,"-")</f>
        <v>-</v>
      </c>
      <c r="IF12" s="95" t="str">
        <f>IF($IC$8,IK7,"-")</f>
        <v>-</v>
      </c>
      <c r="IG12" s="95" t="str">
        <f>IF($IC$8,IL7,"-")</f>
        <v>-</v>
      </c>
      <c r="IH12" s="84"/>
      <c r="II12" s="84"/>
      <c r="IJ12" s="84"/>
      <c r="IK12" s="84"/>
      <c r="IL12" s="94" t="s">
        <v>168</v>
      </c>
      <c r="IM12" s="95" t="str">
        <f>IF($IM$8,IR7,"-")</f>
        <v>-</v>
      </c>
      <c r="IN12" s="95" t="str">
        <f>IF($IM$8,IS7,"-")</f>
        <v>-</v>
      </c>
      <c r="IO12" s="95" t="str">
        <f>IF($IM$8,IT7,"-")</f>
        <v>-</v>
      </c>
      <c r="IP12" s="95" t="str">
        <f>IF($IM$8,IU7,"-")</f>
        <v>-</v>
      </c>
      <c r="IQ12" s="95" t="str">
        <f>IF($IM$8,IV7,"-")</f>
        <v>-</v>
      </c>
      <c r="IR12" s="84"/>
      <c r="IS12" s="84"/>
      <c r="IT12" s="84"/>
      <c r="IU12" s="84"/>
      <c r="IV12" s="84"/>
      <c r="IW12" s="94" t="s">
        <v>167</v>
      </c>
      <c r="IX12" s="95">
        <f>IF($IX$8,JC7,"-")</f>
        <v>15.1</v>
      </c>
      <c r="IY12" s="95">
        <f>IF($IX$8,JD7,"-")</f>
        <v>14</v>
      </c>
      <c r="IZ12" s="95">
        <f>IF($IX$8,JE7,"-")</f>
        <v>15.5</v>
      </c>
      <c r="JA12" s="95">
        <f>IF($IX$8,JF7,"-")</f>
        <v>13.1</v>
      </c>
      <c r="JB12" s="95">
        <f>IF($IX$8,JG7,"-")</f>
        <v>19.899999999999999</v>
      </c>
      <c r="JC12" s="84"/>
      <c r="JD12" s="84"/>
      <c r="JE12" s="84"/>
      <c r="JF12" s="84"/>
      <c r="JG12" s="94" t="s">
        <v>167</v>
      </c>
      <c r="JH12" s="95">
        <f>IF($JH$8,JM7,"-")</f>
        <v>25.4</v>
      </c>
      <c r="JI12" s="95">
        <f>IF($JH$8,JN7,"-")</f>
        <v>20.100000000000001</v>
      </c>
      <c r="JJ12" s="95">
        <f>IF($JH$8,JO7,"-")</f>
        <v>28.4</v>
      </c>
      <c r="JK12" s="95">
        <f>IF($JH$8,JP7,"-")</f>
        <v>25</v>
      </c>
      <c r="JL12" s="95">
        <f>IF($JH$8,JQ7,"-")</f>
        <v>12.9</v>
      </c>
      <c r="JM12" s="84"/>
      <c r="JN12" s="84"/>
      <c r="JO12" s="84"/>
      <c r="JP12" s="84"/>
      <c r="JQ12" s="94" t="s">
        <v>167</v>
      </c>
      <c r="JR12" s="95">
        <f>IF($JR$8,JW7,"-")</f>
        <v>226.2</v>
      </c>
      <c r="JS12" s="95">
        <f>IF($JR$8,JX7,"-")</f>
        <v>224.7</v>
      </c>
      <c r="JT12" s="95">
        <f>IF($JR$8,JY7,"-")</f>
        <v>167.2</v>
      </c>
      <c r="JU12" s="95">
        <f>IF($JR$8,JZ7,"-")</f>
        <v>267.7</v>
      </c>
      <c r="JV12" s="95">
        <f>IF($JR$8,KA7,"-")</f>
        <v>155.5</v>
      </c>
      <c r="JW12" s="84"/>
      <c r="JX12" s="84"/>
      <c r="JY12" s="84"/>
      <c r="JZ12" s="84"/>
      <c r="KA12" s="94" t="s">
        <v>163</v>
      </c>
      <c r="KB12" s="95">
        <f>IF($KB$8,KG7,"-")</f>
        <v>45.2</v>
      </c>
      <c r="KC12" s="95">
        <f>IF($KB$8,KH7,"-")</f>
        <v>48.7</v>
      </c>
      <c r="KD12" s="95">
        <f>IF($KB$8,KI7,"-")</f>
        <v>53.3</v>
      </c>
      <c r="KE12" s="95">
        <f>IF($KB$8,KJ7,"-")</f>
        <v>29</v>
      </c>
      <c r="KF12" s="95">
        <f>IF($KB$8,KK7,"-")</f>
        <v>32.4</v>
      </c>
      <c r="KG12" s="84"/>
      <c r="KH12" s="84"/>
      <c r="KI12" s="84"/>
      <c r="KJ12" s="84"/>
      <c r="KK12" s="94" t="s">
        <v>157</v>
      </c>
      <c r="KL12" s="95">
        <f>IF($KL$8,KQ7,"-")</f>
        <v>100</v>
      </c>
      <c r="KM12" s="95">
        <f>IF($KL$8,KR7,"-")</f>
        <v>100</v>
      </c>
      <c r="KN12" s="95">
        <f>IF($KL$8,KS7,"-")</f>
        <v>100</v>
      </c>
      <c r="KO12" s="95">
        <f>IF($KL$8,KT7,"-")</f>
        <v>100</v>
      </c>
      <c r="KP12" s="95">
        <f>IF($KL$8,KU7,"-")</f>
        <v>100</v>
      </c>
      <c r="KQ12" s="84"/>
      <c r="KR12" s="84"/>
      <c r="KS12" s="84"/>
      <c r="KT12" s="84"/>
      <c r="KU12" s="84"/>
      <c r="KV12" s="94" t="s">
        <v>165</v>
      </c>
      <c r="KW12" s="95" t="str">
        <f>IF($KW$8,LB7,"-")</f>
        <v>-</v>
      </c>
      <c r="KX12" s="95" t="str">
        <f>IF($KW$8,LC7,"-")</f>
        <v>-</v>
      </c>
      <c r="KY12" s="95" t="str">
        <f>IF($KW$8,LD7,"-")</f>
        <v>-</v>
      </c>
      <c r="KZ12" s="95" t="str">
        <f>IF($KW$8,LE7,"-")</f>
        <v>-</v>
      </c>
      <c r="LA12" s="95" t="str">
        <f>IF($KW$8,LF7,"-")</f>
        <v>-</v>
      </c>
      <c r="LB12" s="84"/>
      <c r="LC12" s="84"/>
      <c r="LD12" s="84"/>
      <c r="LE12" s="84"/>
      <c r="LF12" s="94" t="s">
        <v>168</v>
      </c>
      <c r="LG12" s="95" t="str">
        <f>IF($LG$8,LL7,"-")</f>
        <v>-</v>
      </c>
      <c r="LH12" s="95" t="str">
        <f>IF($LG$8,LM7,"-")</f>
        <v>-</v>
      </c>
      <c r="LI12" s="95" t="str">
        <f>IF($LG$8,LN7,"-")</f>
        <v>-</v>
      </c>
      <c r="LJ12" s="95" t="str">
        <f>IF($LG$8,LO7,"-")</f>
        <v>-</v>
      </c>
      <c r="LK12" s="95" t="str">
        <f>IF($LG$8,LP7,"-")</f>
        <v>-</v>
      </c>
      <c r="LL12" s="84"/>
      <c r="LM12" s="84"/>
      <c r="LN12" s="84"/>
      <c r="LO12" s="84"/>
      <c r="LP12" s="94" t="s">
        <v>163</v>
      </c>
      <c r="LQ12" s="95" t="str">
        <f>IF($LQ$8,LV7,"-")</f>
        <v>-</v>
      </c>
      <c r="LR12" s="95" t="str">
        <f>IF($LQ$8,LW7,"-")</f>
        <v>-</v>
      </c>
      <c r="LS12" s="95" t="str">
        <f>IF($LQ$8,LX7,"-")</f>
        <v>-</v>
      </c>
      <c r="LT12" s="95" t="str">
        <f>IF($LQ$8,LY7,"-")</f>
        <v>-</v>
      </c>
      <c r="LU12" s="95" t="str">
        <f>IF($LQ$8,LZ7,"-")</f>
        <v>-</v>
      </c>
      <c r="LV12" s="84"/>
      <c r="LW12" s="84"/>
      <c r="LX12" s="84"/>
      <c r="LY12" s="84"/>
      <c r="LZ12" s="94" t="s">
        <v>166</v>
      </c>
      <c r="MA12" s="95" t="str">
        <f>IF($MA$8,MF7,"-")</f>
        <v>-</v>
      </c>
      <c r="MB12" s="95" t="str">
        <f>IF($MA$8,MG7,"-")</f>
        <v>-</v>
      </c>
      <c r="MC12" s="95" t="str">
        <f>IF($MA$8,MH7,"-")</f>
        <v>-</v>
      </c>
      <c r="MD12" s="95" t="str">
        <f>IF($MA$8,MI7,"-")</f>
        <v>-</v>
      </c>
      <c r="ME12" s="95" t="str">
        <f>IF($MA$8,MJ7,"-")</f>
        <v>-</v>
      </c>
      <c r="MF12" s="84"/>
      <c r="MG12" s="84"/>
      <c r="MH12" s="84"/>
      <c r="MI12" s="84"/>
      <c r="MJ12" s="94" t="s">
        <v>163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169</v>
      </c>
      <c r="AY13" s="95">
        <f>$BI$7</f>
        <v>100</v>
      </c>
      <c r="AZ13" s="95">
        <f>$BI$7</f>
        <v>100</v>
      </c>
      <c r="BA13" s="95">
        <f>$BI$7</f>
        <v>100</v>
      </c>
      <c r="BB13" s="95">
        <f>$BI$7</f>
        <v>100</v>
      </c>
      <c r="BC13" s="95">
        <f>$BI$7</f>
        <v>100</v>
      </c>
      <c r="BD13" s="84"/>
      <c r="BE13" s="84"/>
      <c r="BF13" s="84"/>
      <c r="BG13" s="84"/>
      <c r="BH13" s="84"/>
      <c r="BI13" s="94" t="s">
        <v>169</v>
      </c>
      <c r="BJ13" s="95">
        <f>$BT$7</f>
        <v>100</v>
      </c>
      <c r="BK13" s="95">
        <f>$BT$7</f>
        <v>100</v>
      </c>
      <c r="BL13" s="95">
        <f>$BT$7</f>
        <v>100</v>
      </c>
      <c r="BM13" s="95">
        <f>$BT$7</f>
        <v>100</v>
      </c>
      <c r="BN13" s="95">
        <f>$BT$7</f>
        <v>100</v>
      </c>
      <c r="BO13" s="84"/>
      <c r="BP13" s="84"/>
      <c r="BQ13" s="84"/>
      <c r="BR13" s="84"/>
      <c r="BS13" s="84"/>
      <c r="BT13" s="94" t="s">
        <v>169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170</v>
      </c>
      <c r="C14" s="99"/>
      <c r="D14" s="100"/>
      <c r="E14" s="99"/>
      <c r="F14" s="197" t="s">
        <v>171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172</v>
      </c>
      <c r="C15" s="196"/>
      <c r="D15" s="100"/>
      <c r="E15" s="97">
        <v>1</v>
      </c>
      <c r="F15" s="196" t="s">
        <v>173</v>
      </c>
      <c r="G15" s="196"/>
      <c r="H15" s="102" t="s">
        <v>174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175</v>
      </c>
      <c r="AY15" s="103"/>
      <c r="AZ15" s="103"/>
      <c r="BA15" s="103"/>
      <c r="BB15" s="103"/>
      <c r="BC15" s="103"/>
      <c r="BD15" s="100"/>
      <c r="BE15" s="100"/>
      <c r="BF15" s="100"/>
      <c r="BG15" s="100"/>
      <c r="BH15" s="100"/>
      <c r="BI15" s="101" t="s">
        <v>175</v>
      </c>
      <c r="BJ15" s="103"/>
      <c r="BK15" s="103"/>
      <c r="BL15" s="103"/>
      <c r="BM15" s="103"/>
      <c r="BN15" s="103"/>
      <c r="BO15" s="100"/>
      <c r="BP15" s="100"/>
      <c r="BQ15" s="100"/>
      <c r="BR15" s="100"/>
      <c r="BS15" s="100"/>
      <c r="BT15" s="101" t="s">
        <v>175</v>
      </c>
      <c r="BU15" s="103"/>
      <c r="BV15" s="103"/>
      <c r="BW15" s="103"/>
      <c r="BX15" s="103"/>
      <c r="BY15" s="103"/>
      <c r="BZ15" s="100"/>
      <c r="CA15" s="100"/>
      <c r="CB15" s="100"/>
      <c r="CC15" s="100"/>
      <c r="CD15" s="100"/>
      <c r="CE15" s="101" t="s">
        <v>175</v>
      </c>
      <c r="CF15" s="103"/>
      <c r="CG15" s="103"/>
      <c r="CH15" s="103"/>
      <c r="CI15" s="103"/>
      <c r="CJ15" s="103"/>
      <c r="CK15" s="100"/>
      <c r="CL15" s="100"/>
      <c r="CM15" s="100"/>
      <c r="CN15" s="100"/>
      <c r="CO15" s="101" t="s">
        <v>175</v>
      </c>
      <c r="CP15" s="103"/>
      <c r="CQ15" s="103"/>
      <c r="CR15" s="103"/>
      <c r="CS15" s="103"/>
      <c r="CT15" s="103"/>
      <c r="CU15" s="100"/>
      <c r="CV15" s="100"/>
      <c r="CW15" s="100"/>
      <c r="CX15" s="100"/>
      <c r="CY15" s="100"/>
      <c r="CZ15" s="101" t="s">
        <v>175</v>
      </c>
      <c r="DA15" s="103"/>
      <c r="DB15" s="103"/>
      <c r="DC15" s="103"/>
      <c r="DD15" s="103"/>
      <c r="DE15" s="103"/>
      <c r="DF15" s="100"/>
      <c r="DG15" s="100"/>
      <c r="DH15" s="100"/>
      <c r="DI15" s="100"/>
      <c r="DJ15" s="101" t="s">
        <v>175</v>
      </c>
      <c r="DK15" s="103"/>
      <c r="DL15" s="103"/>
      <c r="DM15" s="103"/>
      <c r="DN15" s="103"/>
      <c r="DO15" s="103"/>
      <c r="DP15" s="100"/>
      <c r="DQ15" s="100"/>
      <c r="DR15" s="100"/>
      <c r="DS15" s="100"/>
      <c r="DT15" s="101" t="s">
        <v>175</v>
      </c>
      <c r="DU15" s="103"/>
      <c r="DV15" s="103"/>
      <c r="DW15" s="103"/>
      <c r="DX15" s="103"/>
      <c r="DY15" s="103"/>
      <c r="DZ15" s="100"/>
      <c r="EA15" s="100"/>
      <c r="EB15" s="100"/>
      <c r="EC15" s="100"/>
      <c r="ED15" s="101" t="s">
        <v>175</v>
      </c>
      <c r="EE15" s="103"/>
      <c r="EF15" s="103"/>
      <c r="EG15" s="103"/>
      <c r="EH15" s="103"/>
      <c r="EI15" s="103"/>
      <c r="EJ15" s="100"/>
      <c r="EK15" s="100"/>
      <c r="EL15" s="100"/>
      <c r="EM15" s="100"/>
      <c r="EN15" s="101" t="s">
        <v>175</v>
      </c>
      <c r="EO15" s="103"/>
      <c r="EP15" s="103"/>
      <c r="EQ15" s="103"/>
      <c r="ER15" s="103"/>
      <c r="ES15" s="103"/>
      <c r="ET15" s="100"/>
      <c r="EU15" s="100"/>
      <c r="EV15" s="100"/>
      <c r="EW15" s="100"/>
      <c r="EX15" s="100"/>
      <c r="EY15" s="101" t="s">
        <v>175</v>
      </c>
      <c r="EZ15" s="103"/>
      <c r="FA15" s="103"/>
      <c r="FB15" s="103"/>
      <c r="FC15" s="103"/>
      <c r="FD15" s="103"/>
      <c r="FE15" s="100"/>
      <c r="FF15" s="100"/>
      <c r="FG15" s="100"/>
      <c r="FH15" s="100"/>
      <c r="FI15" s="101" t="s">
        <v>175</v>
      </c>
      <c r="FJ15" s="103"/>
      <c r="FK15" s="103"/>
      <c r="FL15" s="103"/>
      <c r="FM15" s="103"/>
      <c r="FN15" s="103"/>
      <c r="FO15" s="100"/>
      <c r="FP15" s="100"/>
      <c r="FQ15" s="100"/>
      <c r="FR15" s="100"/>
      <c r="FS15" s="101" t="s">
        <v>175</v>
      </c>
      <c r="FT15" s="103"/>
      <c r="FU15" s="103"/>
      <c r="FV15" s="103"/>
      <c r="FW15" s="103"/>
      <c r="FX15" s="103"/>
      <c r="FY15" s="100"/>
      <c r="FZ15" s="100"/>
      <c r="GA15" s="100"/>
      <c r="GB15" s="100"/>
      <c r="GC15" s="101" t="s">
        <v>175</v>
      </c>
      <c r="GD15" s="103"/>
      <c r="GE15" s="103"/>
      <c r="GF15" s="103"/>
      <c r="GG15" s="103"/>
      <c r="GH15" s="103"/>
      <c r="GI15" s="100"/>
      <c r="GJ15" s="100"/>
      <c r="GK15" s="100"/>
      <c r="GL15" s="100"/>
      <c r="GM15" s="101" t="s">
        <v>175</v>
      </c>
      <c r="GN15" s="103"/>
      <c r="GO15" s="103"/>
      <c r="GP15" s="103"/>
      <c r="GQ15" s="103"/>
      <c r="GR15" s="103"/>
      <c r="GS15" s="100"/>
      <c r="GT15" s="100"/>
      <c r="GU15" s="100"/>
      <c r="GV15" s="100"/>
      <c r="GW15" s="100"/>
      <c r="GX15" s="101" t="s">
        <v>175</v>
      </c>
      <c r="GY15" s="103"/>
      <c r="GZ15" s="103"/>
      <c r="HA15" s="103"/>
      <c r="HB15" s="103"/>
      <c r="HC15" s="103"/>
      <c r="HD15" s="100"/>
      <c r="HE15" s="100"/>
      <c r="HF15" s="100"/>
      <c r="HG15" s="100"/>
      <c r="HH15" s="101" t="s">
        <v>175</v>
      </c>
      <c r="HI15" s="103"/>
      <c r="HJ15" s="103"/>
      <c r="HK15" s="103"/>
      <c r="HL15" s="103"/>
      <c r="HM15" s="103"/>
      <c r="HN15" s="100"/>
      <c r="HO15" s="100"/>
      <c r="HP15" s="100"/>
      <c r="HQ15" s="100"/>
      <c r="HR15" s="101" t="s">
        <v>175</v>
      </c>
      <c r="HS15" s="103"/>
      <c r="HT15" s="103"/>
      <c r="HU15" s="103"/>
      <c r="HV15" s="103"/>
      <c r="HW15" s="103"/>
      <c r="HX15" s="100"/>
      <c r="HY15" s="100"/>
      <c r="HZ15" s="100"/>
      <c r="IA15" s="100"/>
      <c r="IB15" s="101" t="s">
        <v>175</v>
      </c>
      <c r="IC15" s="103"/>
      <c r="ID15" s="103"/>
      <c r="IE15" s="103"/>
      <c r="IF15" s="103"/>
      <c r="IG15" s="103"/>
      <c r="IH15" s="100"/>
      <c r="II15" s="100"/>
      <c r="IJ15" s="100"/>
      <c r="IK15" s="100"/>
      <c r="IL15" s="101" t="s">
        <v>175</v>
      </c>
      <c r="IM15" s="103"/>
      <c r="IN15" s="103"/>
      <c r="IO15" s="103"/>
      <c r="IP15" s="103"/>
      <c r="IQ15" s="103"/>
      <c r="IR15" s="100"/>
      <c r="IS15" s="100"/>
      <c r="IT15" s="100"/>
      <c r="IU15" s="100"/>
      <c r="IV15" s="100"/>
      <c r="IW15" s="101" t="s">
        <v>175</v>
      </c>
      <c r="IX15" s="103"/>
      <c r="IY15" s="103"/>
      <c r="IZ15" s="103"/>
      <c r="JA15" s="103"/>
      <c r="JB15" s="103"/>
      <c r="JC15" s="100"/>
      <c r="JD15" s="100"/>
      <c r="JE15" s="100"/>
      <c r="JF15" s="100"/>
      <c r="JG15" s="101" t="s">
        <v>175</v>
      </c>
      <c r="JH15" s="103"/>
      <c r="JI15" s="103"/>
      <c r="JJ15" s="103"/>
      <c r="JK15" s="103"/>
      <c r="JL15" s="103"/>
      <c r="JM15" s="100"/>
      <c r="JN15" s="100"/>
      <c r="JO15" s="100"/>
      <c r="JP15" s="100"/>
      <c r="JQ15" s="101" t="s">
        <v>175</v>
      </c>
      <c r="JR15" s="103"/>
      <c r="JS15" s="103"/>
      <c r="JT15" s="103"/>
      <c r="JU15" s="103"/>
      <c r="JV15" s="103"/>
      <c r="JW15" s="100"/>
      <c r="JX15" s="100"/>
      <c r="JY15" s="100"/>
      <c r="JZ15" s="100"/>
      <c r="KA15" s="101" t="s">
        <v>175</v>
      </c>
      <c r="KB15" s="103"/>
      <c r="KC15" s="103"/>
      <c r="KD15" s="103"/>
      <c r="KE15" s="103"/>
      <c r="KF15" s="103"/>
      <c r="KG15" s="100"/>
      <c r="KH15" s="100"/>
      <c r="KI15" s="100"/>
      <c r="KJ15" s="100"/>
      <c r="KK15" s="101" t="s">
        <v>175</v>
      </c>
      <c r="KL15" s="103"/>
      <c r="KM15" s="103"/>
      <c r="KN15" s="103"/>
      <c r="KO15" s="103"/>
      <c r="KP15" s="103"/>
      <c r="KQ15" s="100"/>
      <c r="KR15" s="100"/>
      <c r="KS15" s="100"/>
      <c r="KT15" s="100"/>
      <c r="KU15" s="100"/>
      <c r="KV15" s="101" t="s">
        <v>175</v>
      </c>
      <c r="KW15" s="103"/>
      <c r="KX15" s="103"/>
      <c r="KY15" s="103"/>
      <c r="KZ15" s="103"/>
      <c r="LA15" s="103"/>
      <c r="LB15" s="100"/>
      <c r="LC15" s="100"/>
      <c r="LD15" s="100"/>
      <c r="LE15" s="100"/>
      <c r="LF15" s="101" t="s">
        <v>175</v>
      </c>
      <c r="LG15" s="103"/>
      <c r="LH15" s="103"/>
      <c r="LI15" s="103"/>
      <c r="LJ15" s="103"/>
      <c r="LK15" s="103"/>
      <c r="LL15" s="100"/>
      <c r="LM15" s="100"/>
      <c r="LN15" s="100"/>
      <c r="LO15" s="100"/>
      <c r="LP15" s="101" t="s">
        <v>175</v>
      </c>
      <c r="LQ15" s="103"/>
      <c r="LR15" s="103"/>
      <c r="LS15" s="103"/>
      <c r="LT15" s="103"/>
      <c r="LU15" s="103"/>
      <c r="LV15" s="100"/>
      <c r="LW15" s="100"/>
      <c r="LX15" s="100"/>
      <c r="LY15" s="100"/>
      <c r="LZ15" s="101" t="s">
        <v>175</v>
      </c>
      <c r="MA15" s="103"/>
      <c r="MB15" s="103"/>
      <c r="MC15" s="103"/>
      <c r="MD15" s="103"/>
      <c r="ME15" s="103"/>
      <c r="MF15" s="100"/>
      <c r="MG15" s="100"/>
      <c r="MH15" s="100"/>
      <c r="MI15" s="100"/>
      <c r="MJ15" s="101" t="s">
        <v>175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176</v>
      </c>
      <c r="C16" s="196"/>
      <c r="D16" s="100"/>
      <c r="E16" s="97">
        <f>E15+1</f>
        <v>2</v>
      </c>
      <c r="F16" s="196" t="s">
        <v>177</v>
      </c>
      <c r="G16" s="196"/>
      <c r="H16" s="102" t="s">
        <v>178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179</v>
      </c>
      <c r="C17" s="196"/>
      <c r="D17" s="100"/>
      <c r="E17" s="97">
        <f t="shared" ref="E17" si="8">E16+1</f>
        <v>3</v>
      </c>
      <c r="F17" s="196" t="s">
        <v>180</v>
      </c>
      <c r="G17" s="196"/>
      <c r="H17" s="102" t="s">
        <v>181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182</v>
      </c>
      <c r="AY17" s="106">
        <f>IF(AY7="-",NA(),AY7)</f>
        <v>113.6</v>
      </c>
      <c r="AZ17" s="106">
        <f t="shared" ref="AZ17:BC17" si="9">IF(AZ7="-",NA(),AZ7)</f>
        <v>118.9</v>
      </c>
      <c r="BA17" s="106">
        <f t="shared" si="9"/>
        <v>114.8</v>
      </c>
      <c r="BB17" s="106">
        <f t="shared" si="9"/>
        <v>114.3</v>
      </c>
      <c r="BC17" s="106">
        <f t="shared" si="9"/>
        <v>83.5</v>
      </c>
      <c r="BD17" s="100"/>
      <c r="BE17" s="100"/>
      <c r="BF17" s="100"/>
      <c r="BG17" s="100"/>
      <c r="BH17" s="100"/>
      <c r="BI17" s="105" t="s">
        <v>182</v>
      </c>
      <c r="BJ17" s="106">
        <f>IF(BJ7="-",NA(),BJ7)</f>
        <v>111.3</v>
      </c>
      <c r="BK17" s="106">
        <f t="shared" ref="BK17:BN17" si="10">IF(BK7="-",NA(),BK7)</f>
        <v>116</v>
      </c>
      <c r="BL17" s="106">
        <f t="shared" si="10"/>
        <v>113.1</v>
      </c>
      <c r="BM17" s="106">
        <f t="shared" si="10"/>
        <v>111.6</v>
      </c>
      <c r="BN17" s="106">
        <f t="shared" si="10"/>
        <v>80.900000000000006</v>
      </c>
      <c r="BO17" s="100"/>
      <c r="BP17" s="100"/>
      <c r="BQ17" s="100"/>
      <c r="BR17" s="100"/>
      <c r="BS17" s="100"/>
      <c r="BT17" s="105" t="s">
        <v>182</v>
      </c>
      <c r="BU17" s="106">
        <f>IF(BU7="-",NA(),BU7)</f>
        <v>618.29999999999995</v>
      </c>
      <c r="BV17" s="106">
        <f t="shared" ref="BV17:BY17" si="11">IF(BV7="-",NA(),BV7)</f>
        <v>980.2</v>
      </c>
      <c r="BW17" s="106">
        <f t="shared" si="11"/>
        <v>1051.5</v>
      </c>
      <c r="BX17" s="106">
        <f t="shared" si="11"/>
        <v>568.1</v>
      </c>
      <c r="BY17" s="106">
        <f t="shared" si="11"/>
        <v>737.5</v>
      </c>
      <c r="BZ17" s="100"/>
      <c r="CA17" s="100"/>
      <c r="CB17" s="100"/>
      <c r="CC17" s="100"/>
      <c r="CD17" s="100"/>
      <c r="CE17" s="105" t="s">
        <v>182</v>
      </c>
      <c r="CF17" s="106">
        <f>IF(CF7="-",NA(),CF7)</f>
        <v>8165.9</v>
      </c>
      <c r="CG17" s="106">
        <f t="shared" ref="CG17:CJ17" si="12">IF(CG7="-",NA(),CG7)</f>
        <v>6890.4</v>
      </c>
      <c r="CH17" s="106">
        <f t="shared" si="12"/>
        <v>7277.6</v>
      </c>
      <c r="CI17" s="106">
        <f t="shared" si="12"/>
        <v>7887.8</v>
      </c>
      <c r="CJ17" s="106">
        <f t="shared" si="12"/>
        <v>11533.3</v>
      </c>
      <c r="CK17" s="100"/>
      <c r="CL17" s="100"/>
      <c r="CM17" s="100"/>
      <c r="CN17" s="100"/>
      <c r="CO17" s="105" t="s">
        <v>182</v>
      </c>
      <c r="CP17" s="107">
        <f>IF(CP7="-",NA(),CP7)</f>
        <v>307873</v>
      </c>
      <c r="CQ17" s="107">
        <f t="shared" ref="CQ17:CT17" si="13">IF(CQ7="-",NA(),CQ7)</f>
        <v>551658</v>
      </c>
      <c r="CR17" s="107">
        <f t="shared" si="13"/>
        <v>438485</v>
      </c>
      <c r="CS17" s="107">
        <f t="shared" si="13"/>
        <v>298630</v>
      </c>
      <c r="CT17" s="107">
        <f t="shared" si="13"/>
        <v>287783</v>
      </c>
      <c r="CU17" s="100"/>
      <c r="CV17" s="100"/>
      <c r="CW17" s="100"/>
      <c r="CX17" s="100"/>
      <c r="CY17" s="100"/>
      <c r="CZ17" s="105" t="s">
        <v>182</v>
      </c>
      <c r="DA17" s="106">
        <f>IF(DA7="-",NA(),DA7)</f>
        <v>31.8</v>
      </c>
      <c r="DB17" s="106">
        <f t="shared" ref="DB17:DE17" si="14">IF(DB7="-",NA(),DB7)</f>
        <v>36.4</v>
      </c>
      <c r="DC17" s="106">
        <f t="shared" si="14"/>
        <v>37.299999999999997</v>
      </c>
      <c r="DD17" s="106">
        <f t="shared" si="14"/>
        <v>34.1</v>
      </c>
      <c r="DE17" s="106">
        <f t="shared" si="14"/>
        <v>26</v>
      </c>
      <c r="DF17" s="100"/>
      <c r="DG17" s="100"/>
      <c r="DH17" s="100"/>
      <c r="DI17" s="100"/>
      <c r="DJ17" s="105" t="s">
        <v>182</v>
      </c>
      <c r="DK17" s="106">
        <f>IF(DK7="-",NA(),DK7)</f>
        <v>10.5</v>
      </c>
      <c r="DL17" s="106">
        <f t="shared" ref="DL17:DO17" si="15">IF(DL7="-",NA(),DL7)</f>
        <v>9.6999999999999993</v>
      </c>
      <c r="DM17" s="106">
        <f t="shared" si="15"/>
        <v>10</v>
      </c>
      <c r="DN17" s="106">
        <f t="shared" si="15"/>
        <v>18.899999999999999</v>
      </c>
      <c r="DO17" s="106">
        <f t="shared" si="15"/>
        <v>22.3</v>
      </c>
      <c r="DP17" s="100"/>
      <c r="DQ17" s="100"/>
      <c r="DR17" s="100"/>
      <c r="DS17" s="100"/>
      <c r="DT17" s="105" t="s">
        <v>182</v>
      </c>
      <c r="DU17" s="106">
        <f>IF(DU7="-",NA(),DU7)</f>
        <v>75.5</v>
      </c>
      <c r="DV17" s="106">
        <f t="shared" ref="DV17:DY17" si="16">IF(DV7="-",NA(),DV7)</f>
        <v>65.599999999999994</v>
      </c>
      <c r="DW17" s="106">
        <f t="shared" si="16"/>
        <v>71.2</v>
      </c>
      <c r="DX17" s="106">
        <f t="shared" si="16"/>
        <v>88.3</v>
      </c>
      <c r="DY17" s="106">
        <f t="shared" si="16"/>
        <v>230.5</v>
      </c>
      <c r="DZ17" s="100"/>
      <c r="EA17" s="100"/>
      <c r="EB17" s="100"/>
      <c r="EC17" s="100"/>
      <c r="ED17" s="105" t="s">
        <v>182</v>
      </c>
      <c r="EE17" s="106">
        <f>IF(EE7="-",NA(),EE7)</f>
        <v>66.900000000000006</v>
      </c>
      <c r="EF17" s="106">
        <f t="shared" ref="EF17:EI17" si="17">IF(EF7="-",NA(),EF7)</f>
        <v>69.099999999999994</v>
      </c>
      <c r="EG17" s="106">
        <f t="shared" si="17"/>
        <v>69.3</v>
      </c>
      <c r="EH17" s="106">
        <f t="shared" si="17"/>
        <v>71.5</v>
      </c>
      <c r="EI17" s="106">
        <f t="shared" si="17"/>
        <v>71.3</v>
      </c>
      <c r="EJ17" s="100"/>
      <c r="EK17" s="100"/>
      <c r="EL17" s="100"/>
      <c r="EM17" s="100"/>
      <c r="EN17" s="105" t="s">
        <v>182</v>
      </c>
      <c r="EO17" s="106">
        <f>IF(EO7="-",NA(),EO7)</f>
        <v>10.7</v>
      </c>
      <c r="EP17" s="106">
        <f t="shared" ref="EP17:ES17" si="18">IF(EP7="-",NA(),EP7)</f>
        <v>10.199999999999999</v>
      </c>
      <c r="EQ17" s="106">
        <f t="shared" si="18"/>
        <v>10.5</v>
      </c>
      <c r="ER17" s="106">
        <f t="shared" si="18"/>
        <v>9.6</v>
      </c>
      <c r="ES17" s="106">
        <f t="shared" si="18"/>
        <v>11.3</v>
      </c>
      <c r="ET17" s="100"/>
      <c r="EU17" s="100"/>
      <c r="EV17" s="100"/>
      <c r="EW17" s="100"/>
      <c r="EX17" s="100"/>
      <c r="EY17" s="105" t="s">
        <v>182</v>
      </c>
      <c r="EZ17" s="106">
        <f>IF(EZ7="-",NA(),EZ7)</f>
        <v>32.299999999999997</v>
      </c>
      <c r="FA17" s="106">
        <f t="shared" ref="FA17:FD17" si="19">IF(FA7="-",NA(),FA7)</f>
        <v>37.299999999999997</v>
      </c>
      <c r="FB17" s="106">
        <f t="shared" si="19"/>
        <v>38.200000000000003</v>
      </c>
      <c r="FC17" s="106">
        <f t="shared" si="19"/>
        <v>34.9</v>
      </c>
      <c r="FD17" s="106">
        <f t="shared" si="19"/>
        <v>26.6</v>
      </c>
      <c r="FE17" s="100"/>
      <c r="FF17" s="100"/>
      <c r="FG17" s="100"/>
      <c r="FH17" s="100"/>
      <c r="FI17" s="105" t="s">
        <v>182</v>
      </c>
      <c r="FJ17" s="106">
        <f>IF(FJ7="-",NA(),FJ7)</f>
        <v>10.4</v>
      </c>
      <c r="FK17" s="106">
        <f t="shared" ref="FK17:FN17" si="20">IF(FK7="-",NA(),FK7)</f>
        <v>6.4</v>
      </c>
      <c r="FL17" s="106">
        <f t="shared" si="20"/>
        <v>8.6</v>
      </c>
      <c r="FM17" s="106">
        <f t="shared" si="20"/>
        <v>16.600000000000001</v>
      </c>
      <c r="FN17" s="106">
        <f t="shared" si="20"/>
        <v>21.4</v>
      </c>
      <c r="FO17" s="100"/>
      <c r="FP17" s="100"/>
      <c r="FQ17" s="100"/>
      <c r="FR17" s="100"/>
      <c r="FS17" s="105" t="s">
        <v>182</v>
      </c>
      <c r="FT17" s="106">
        <f>IF(FT7="-",NA(),FT7)</f>
        <v>66.7</v>
      </c>
      <c r="FU17" s="106">
        <f t="shared" ref="FU17:FX17" si="21">IF(FU7="-",NA(),FU7)</f>
        <v>57.4</v>
      </c>
      <c r="FV17" s="106">
        <f t="shared" si="21"/>
        <v>65.2</v>
      </c>
      <c r="FW17" s="106">
        <f t="shared" si="21"/>
        <v>84.1</v>
      </c>
      <c r="FX17" s="106">
        <f t="shared" si="21"/>
        <v>228.6</v>
      </c>
      <c r="FY17" s="100"/>
      <c r="FZ17" s="100"/>
      <c r="GA17" s="100"/>
      <c r="GB17" s="100"/>
      <c r="GC17" s="105" t="s">
        <v>182</v>
      </c>
      <c r="GD17" s="106">
        <f>IF(GD7="-",NA(),GD7)</f>
        <v>67.5</v>
      </c>
      <c r="GE17" s="106">
        <f t="shared" ref="GE17:GH17" si="22">IF(GE7="-",NA(),GE7)</f>
        <v>69.599999999999994</v>
      </c>
      <c r="GF17" s="106">
        <f t="shared" si="22"/>
        <v>69.7</v>
      </c>
      <c r="GG17" s="106">
        <f t="shared" si="22"/>
        <v>71.7</v>
      </c>
      <c r="GH17" s="106">
        <f t="shared" si="22"/>
        <v>71.400000000000006</v>
      </c>
      <c r="GI17" s="100"/>
      <c r="GJ17" s="100"/>
      <c r="GK17" s="100"/>
      <c r="GL17" s="100"/>
      <c r="GM17" s="105" t="s">
        <v>182</v>
      </c>
      <c r="GN17" s="106">
        <f>IF(GN7="-",NA(),GN7)</f>
        <v>8.3000000000000007</v>
      </c>
      <c r="GO17" s="106">
        <f t="shared" ref="GO17:GR17" si="23">IF(GO7="-",NA(),GO7)</f>
        <v>9.4</v>
      </c>
      <c r="GP17" s="106">
        <f t="shared" si="23"/>
        <v>9.6999999999999993</v>
      </c>
      <c r="GQ17" s="106">
        <f t="shared" si="23"/>
        <v>8.8000000000000007</v>
      </c>
      <c r="GR17" s="106">
        <f t="shared" si="23"/>
        <v>10.5</v>
      </c>
      <c r="GS17" s="100"/>
      <c r="GT17" s="100"/>
      <c r="GU17" s="100"/>
      <c r="GV17" s="100"/>
      <c r="GW17" s="100"/>
      <c r="GX17" s="105" t="s">
        <v>182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182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182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182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183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183</v>
      </c>
      <c r="IX17" s="106">
        <f>IF(IX7="-",NA(),IX7)</f>
        <v>14.5</v>
      </c>
      <c r="IY17" s="106">
        <f t="shared" ref="IY17:JB17" si="29">IF(IY7="-",NA(),IY7)</f>
        <v>4.5999999999999996</v>
      </c>
      <c r="IZ17" s="106">
        <f t="shared" si="29"/>
        <v>5.0999999999999996</v>
      </c>
      <c r="JA17" s="106">
        <f t="shared" si="29"/>
        <v>5.4</v>
      </c>
      <c r="JB17" s="106">
        <f t="shared" si="29"/>
        <v>4.4000000000000004</v>
      </c>
      <c r="JC17" s="100"/>
      <c r="JD17" s="100"/>
      <c r="JE17" s="100"/>
      <c r="JF17" s="100"/>
      <c r="JG17" s="105" t="s">
        <v>182</v>
      </c>
      <c r="JH17" s="106">
        <f>IF(JH7="-",NA(),JH7)</f>
        <v>14.3</v>
      </c>
      <c r="JI17" s="106">
        <f t="shared" ref="JI17:JL17" si="30">IF(JI7="-",NA(),JI7)</f>
        <v>46.2</v>
      </c>
      <c r="JJ17" s="106">
        <f t="shared" si="30"/>
        <v>33.4</v>
      </c>
      <c r="JK17" s="106">
        <f t="shared" si="30"/>
        <v>40.5</v>
      </c>
      <c r="JL17" s="106">
        <f t="shared" si="30"/>
        <v>39.9</v>
      </c>
      <c r="JM17" s="100"/>
      <c r="JN17" s="100"/>
      <c r="JO17" s="100"/>
      <c r="JP17" s="100"/>
      <c r="JQ17" s="105" t="s">
        <v>183</v>
      </c>
      <c r="JR17" s="106">
        <f>IF(JR7="-",NA(),JR7)</f>
        <v>408.7</v>
      </c>
      <c r="JS17" s="106">
        <f t="shared" ref="JS17:JV17" si="31">IF(JS7="-",NA(),JS7)</f>
        <v>1074.8</v>
      </c>
      <c r="JT17" s="106">
        <f t="shared" si="31"/>
        <v>775.6</v>
      </c>
      <c r="JU17" s="106">
        <f t="shared" si="31"/>
        <v>544.6</v>
      </c>
      <c r="JV17" s="106">
        <f t="shared" si="31"/>
        <v>430</v>
      </c>
      <c r="JW17" s="100"/>
      <c r="JX17" s="100"/>
      <c r="JY17" s="100"/>
      <c r="JZ17" s="100"/>
      <c r="KA17" s="105" t="s">
        <v>183</v>
      </c>
      <c r="KB17" s="106">
        <f>IF(KB7="-",NA(),KB7)</f>
        <v>49.5</v>
      </c>
      <c r="KC17" s="106">
        <f t="shared" ref="KC17:KF17" si="32">IF(KC7="-",NA(),KC7)</f>
        <v>54.6</v>
      </c>
      <c r="KD17" s="106">
        <f t="shared" si="32"/>
        <v>58.9</v>
      </c>
      <c r="KE17" s="106">
        <f t="shared" si="32"/>
        <v>64.099999999999994</v>
      </c>
      <c r="KF17" s="106">
        <f t="shared" si="32"/>
        <v>69.400000000000006</v>
      </c>
      <c r="KG17" s="100"/>
      <c r="KH17" s="100"/>
      <c r="KI17" s="100"/>
      <c r="KJ17" s="100"/>
      <c r="KK17" s="105" t="s">
        <v>182</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182</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182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183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182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182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184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185</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185</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185</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185</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186</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185</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185</v>
      </c>
      <c r="DK18" s="106">
        <f>IF(DP7="-",NA(),DP7)</f>
        <v>21.1</v>
      </c>
      <c r="DL18" s="106">
        <f t="shared" ref="DL18:DO18" si="45">IF(DQ7="-",NA(),DQ7)</f>
        <v>20</v>
      </c>
      <c r="DM18" s="106">
        <f t="shared" si="45"/>
        <v>18.2</v>
      </c>
      <c r="DN18" s="106">
        <f t="shared" si="45"/>
        <v>20.9</v>
      </c>
      <c r="DO18" s="106">
        <f t="shared" si="45"/>
        <v>21.1</v>
      </c>
      <c r="DP18" s="100"/>
      <c r="DQ18" s="100"/>
      <c r="DR18" s="100"/>
      <c r="DS18" s="100"/>
      <c r="DT18" s="105" t="s">
        <v>185</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186</v>
      </c>
      <c r="EE18" s="106">
        <f>IF(EJ7="-",NA(),EJ7)</f>
        <v>59.8</v>
      </c>
      <c r="EF18" s="106">
        <f t="shared" ref="EF18:EI18" si="47">IF(EK7="-",NA(),EK7)</f>
        <v>59.6</v>
      </c>
      <c r="EG18" s="106">
        <f t="shared" si="47"/>
        <v>60.3</v>
      </c>
      <c r="EH18" s="106">
        <f t="shared" si="47"/>
        <v>60.2</v>
      </c>
      <c r="EI18" s="106">
        <f t="shared" si="47"/>
        <v>61.2</v>
      </c>
      <c r="EJ18" s="100"/>
      <c r="EK18" s="100"/>
      <c r="EL18" s="100"/>
      <c r="EM18" s="100"/>
      <c r="EN18" s="105" t="s">
        <v>185</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185</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186</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185</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185</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186</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185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185</v>
      </c>
      <c r="IX18" s="106">
        <f>IF(OR(NOT($IX$8),JC7="-"),NA(),JC7)</f>
        <v>15.1</v>
      </c>
      <c r="IY18" s="106">
        <f>IF(OR(NOT($IX$8),JD7="-"),NA(),JD7)</f>
        <v>14</v>
      </c>
      <c r="IZ18" s="106">
        <f>IF(OR(NOT($IX$8),JE7="-"),NA(),JE7)</f>
        <v>15.5</v>
      </c>
      <c r="JA18" s="106">
        <f>IF(OR(NOT($IX$8),JF7="-"),NA(),JF7)</f>
        <v>13.1</v>
      </c>
      <c r="JB18" s="106">
        <f>IF(OR(NOT($IX$8),JG7="-"),NA(),JG7)</f>
        <v>19.899999999999999</v>
      </c>
      <c r="JC18" s="100"/>
      <c r="JD18" s="100"/>
      <c r="JE18" s="100"/>
      <c r="JF18" s="100"/>
      <c r="JG18" s="105" t="s">
        <v>185</v>
      </c>
      <c r="JH18" s="106">
        <f>IF(OR(NOT($JH$8),JM7="-"),NA(),JM7)</f>
        <v>25.4</v>
      </c>
      <c r="JI18" s="106">
        <f>IF(OR(NOT($JH$8),JN7="-"),NA(),JN7)</f>
        <v>20.100000000000001</v>
      </c>
      <c r="JJ18" s="106">
        <f>IF(OR(NOT($JH$8),JO7="-"),NA(),JO7)</f>
        <v>28.4</v>
      </c>
      <c r="JK18" s="106">
        <f>IF(OR(NOT($JH$8),JP7="-"),NA(),JP7)</f>
        <v>25</v>
      </c>
      <c r="JL18" s="106">
        <f>IF(OR(NOT($JH$8),JQ7="-"),NA(),JQ7)</f>
        <v>12.9</v>
      </c>
      <c r="JM18" s="100"/>
      <c r="JN18" s="100"/>
      <c r="JO18" s="100"/>
      <c r="JP18" s="100"/>
      <c r="JQ18" s="105" t="s">
        <v>185</v>
      </c>
      <c r="JR18" s="106">
        <f>IF(OR(NOT($JR$8),JW7="-"),NA(),JW7)</f>
        <v>226.2</v>
      </c>
      <c r="JS18" s="106">
        <f>IF(OR(NOT($JR$8),JX7="-"),NA(),JX7)</f>
        <v>224.7</v>
      </c>
      <c r="JT18" s="106">
        <f>IF(OR(NOT($JR$8),JY7="-"),NA(),JY7)</f>
        <v>167.2</v>
      </c>
      <c r="JU18" s="106">
        <f>IF(OR(NOT($JR$8),JZ7="-"),NA(),JZ7)</f>
        <v>267.7</v>
      </c>
      <c r="JV18" s="106">
        <f>IF(OR(NOT($JR$8),KA7="-"),NA(),KA7)</f>
        <v>155.5</v>
      </c>
      <c r="JW18" s="100"/>
      <c r="JX18" s="100"/>
      <c r="JY18" s="100"/>
      <c r="JZ18" s="100"/>
      <c r="KA18" s="105" t="s">
        <v>185</v>
      </c>
      <c r="KB18" s="106">
        <f>IF(OR(NOT($KB$8),KG7="-"),NA(),KG7)</f>
        <v>45.2</v>
      </c>
      <c r="KC18" s="106">
        <f>IF(OR(NOT($KB$8),KH7="-"),NA(),KH7)</f>
        <v>48.7</v>
      </c>
      <c r="KD18" s="106">
        <f>IF(OR(NOT($KB$8),KI7="-"),NA(),KI7)</f>
        <v>53.3</v>
      </c>
      <c r="KE18" s="106">
        <f>IF(OR(NOT($KB$8),KJ7="-"),NA(),KJ7)</f>
        <v>29</v>
      </c>
      <c r="KF18" s="106">
        <f>IF(OR(NOT($KB$8),KK7="-"),NA(),KK7)</f>
        <v>32.4</v>
      </c>
      <c r="KG18" s="100"/>
      <c r="KH18" s="100"/>
      <c r="KI18" s="100"/>
      <c r="KJ18" s="100"/>
      <c r="KK18" s="105" t="s">
        <v>186</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185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169</v>
      </c>
      <c r="AY19" s="106">
        <f>$BI$7</f>
        <v>100</v>
      </c>
      <c r="AZ19" s="106">
        <f t="shared" ref="AZ19:BC19" si="49">$BI$7</f>
        <v>100</v>
      </c>
      <c r="BA19" s="106">
        <f t="shared" si="49"/>
        <v>100</v>
      </c>
      <c r="BB19" s="106">
        <f t="shared" si="49"/>
        <v>100</v>
      </c>
      <c r="BC19" s="106">
        <f t="shared" si="49"/>
        <v>100</v>
      </c>
      <c r="BD19" s="100"/>
      <c r="BE19" s="100"/>
      <c r="BF19" s="100"/>
      <c r="BG19" s="100"/>
      <c r="BH19" s="100"/>
      <c r="BI19" s="108" t="s">
        <v>169</v>
      </c>
      <c r="BJ19" s="106">
        <f>$BT$7</f>
        <v>100</v>
      </c>
      <c r="BK19" s="106">
        <f>$BT$7</f>
        <v>100</v>
      </c>
      <c r="BL19" s="106">
        <f>$BT$7</f>
        <v>100</v>
      </c>
      <c r="BM19" s="106">
        <f>$BT$7</f>
        <v>100</v>
      </c>
      <c r="BN19" s="106">
        <f>$BT$7</f>
        <v>100</v>
      </c>
      <c r="BO19" s="100"/>
      <c r="BP19" s="100"/>
      <c r="BQ19" s="100"/>
      <c r="BR19" s="100"/>
      <c r="BS19" s="100"/>
      <c r="BT19" s="108" t="s">
        <v>169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188</v>
      </c>
      <c r="C20" s="196"/>
      <c r="D20" s="100"/>
    </row>
    <row r="21" spans="1:374" x14ac:dyDescent="0.15">
      <c r="A21" s="97">
        <f t="shared" si="7"/>
        <v>7</v>
      </c>
      <c r="B21" s="196" t="s">
        <v>189</v>
      </c>
      <c r="C21" s="196"/>
      <c r="D21" s="100"/>
    </row>
    <row r="22" spans="1:374" x14ac:dyDescent="0.15">
      <c r="A22" s="97">
        <f t="shared" si="7"/>
        <v>8</v>
      </c>
      <c r="B22" s="196" t="s">
        <v>190</v>
      </c>
      <c r="C22" s="196"/>
      <c r="D22" s="100"/>
      <c r="E22" s="198" t="s">
        <v>191</v>
      </c>
      <c r="F22" s="199"/>
      <c r="G22" s="199"/>
      <c r="H22" s="199"/>
      <c r="I22" s="200"/>
    </row>
    <row r="23" spans="1:374" x14ac:dyDescent="0.15">
      <c r="A23" s="97">
        <f t="shared" si="7"/>
        <v>9</v>
      </c>
      <c r="B23" s="196" t="s">
        <v>192</v>
      </c>
      <c r="C23" s="196"/>
      <c r="D23" s="100"/>
      <c r="E23" s="201"/>
      <c r="F23" s="202"/>
      <c r="G23" s="202"/>
      <c r="H23" s="202"/>
      <c r="I23" s="203"/>
    </row>
    <row r="24" spans="1:374" x14ac:dyDescent="0.15">
      <c r="A24" s="97">
        <f t="shared" si="7"/>
        <v>10</v>
      </c>
      <c r="B24" s="196" t="s">
        <v>193</v>
      </c>
      <c r="C24" s="196"/>
      <c r="D24" s="100"/>
      <c r="E24" s="201"/>
      <c r="F24" s="202"/>
      <c r="G24" s="202"/>
      <c r="H24" s="202"/>
      <c r="I24" s="203"/>
    </row>
    <row r="25" spans="1:374" x14ac:dyDescent="0.15">
      <c r="A25" s="97">
        <f t="shared" si="7"/>
        <v>11</v>
      </c>
      <c r="B25" s="196" t="s">
        <v>194</v>
      </c>
      <c r="C25" s="196"/>
      <c r="D25" s="100"/>
      <c r="E25" s="201"/>
      <c r="F25" s="202"/>
      <c r="G25" s="202"/>
      <c r="H25" s="202"/>
      <c r="I25" s="203"/>
    </row>
    <row r="26" spans="1:374" x14ac:dyDescent="0.15">
      <c r="A26" s="97">
        <f t="shared" si="7"/>
        <v>12</v>
      </c>
      <c r="B26" s="196" t="s">
        <v>195</v>
      </c>
      <c r="C26" s="196"/>
      <c r="D26" s="100"/>
      <c r="E26" s="201"/>
      <c r="F26" s="202"/>
      <c r="G26" s="202"/>
      <c r="H26" s="202"/>
      <c r="I26" s="203"/>
    </row>
    <row r="27" spans="1:374" x14ac:dyDescent="0.15">
      <c r="A27" s="97">
        <f t="shared" si="7"/>
        <v>13</v>
      </c>
      <c r="B27" s="196" t="s">
        <v>196</v>
      </c>
      <c r="C27" s="196"/>
      <c r="D27" s="100"/>
      <c r="E27" s="201"/>
      <c r="F27" s="202"/>
      <c r="G27" s="202"/>
      <c r="H27" s="202"/>
      <c r="I27" s="203"/>
    </row>
    <row r="28" spans="1:374" x14ac:dyDescent="0.15">
      <c r="A28" s="97">
        <f t="shared" si="7"/>
        <v>14</v>
      </c>
      <c r="B28" s="196" t="s">
        <v>197</v>
      </c>
      <c r="C28" s="196"/>
      <c r="D28" s="100"/>
      <c r="E28" s="201"/>
      <c r="F28" s="202"/>
      <c r="G28" s="202"/>
      <c r="H28" s="202"/>
      <c r="I28" s="203"/>
    </row>
    <row r="29" spans="1:374" x14ac:dyDescent="0.15">
      <c r="A29" s="97">
        <f t="shared" si="7"/>
        <v>15</v>
      </c>
      <c r="B29" s="196" t="s">
        <v>198</v>
      </c>
      <c r="C29" s="196"/>
      <c r="D29" s="100"/>
      <c r="E29" s="201"/>
      <c r="F29" s="202"/>
      <c r="G29" s="202"/>
      <c r="H29" s="202"/>
      <c r="I29" s="203"/>
    </row>
    <row r="30" spans="1:374" x14ac:dyDescent="0.15">
      <c r="A30" s="97">
        <f t="shared" si="7"/>
        <v>16</v>
      </c>
      <c r="B30" s="196" t="s">
        <v>199</v>
      </c>
      <c r="C30" s="196"/>
      <c r="D30" s="100"/>
      <c r="E30" s="201"/>
      <c r="F30" s="202"/>
      <c r="G30" s="202"/>
      <c r="H30" s="202"/>
      <c r="I30" s="203"/>
    </row>
    <row r="31" spans="1:374" x14ac:dyDescent="0.15">
      <c r="A31" s="97">
        <f t="shared" si="7"/>
        <v>17</v>
      </c>
      <c r="B31" s="196" t="s">
        <v>200</v>
      </c>
      <c r="C31" s="196"/>
      <c r="D31" s="100"/>
      <c r="E31" s="201"/>
      <c r="F31" s="202"/>
      <c r="G31" s="202"/>
      <c r="H31" s="202"/>
      <c r="I31" s="203"/>
    </row>
    <row r="32" spans="1:374" x14ac:dyDescent="0.15">
      <c r="A32" s="97">
        <f t="shared" si="7"/>
        <v>18</v>
      </c>
      <c r="B32" s="196" t="s">
        <v>201</v>
      </c>
      <c r="C32" s="196"/>
      <c r="D32" s="100"/>
      <c r="E32" s="201"/>
      <c r="F32" s="202"/>
      <c r="G32" s="202"/>
      <c r="H32" s="202"/>
      <c r="I32" s="203"/>
    </row>
    <row r="33" spans="1:9" x14ac:dyDescent="0.15">
      <c r="A33" s="97">
        <f t="shared" si="7"/>
        <v>19</v>
      </c>
      <c r="B33" s="196" t="s">
        <v>202</v>
      </c>
      <c r="C33" s="196"/>
      <c r="D33" s="100"/>
      <c r="E33" s="201"/>
      <c r="F33" s="202"/>
      <c r="G33" s="202"/>
      <c r="H33" s="202"/>
      <c r="I33" s="203"/>
    </row>
    <row r="34" spans="1:9" x14ac:dyDescent="0.15">
      <c r="A34" s="97">
        <f t="shared" si="7"/>
        <v>20</v>
      </c>
      <c r="B34" s="196" t="s">
        <v>203</v>
      </c>
      <c r="C34" s="196"/>
      <c r="D34" s="100"/>
      <c r="E34" s="201"/>
      <c r="F34" s="202"/>
      <c r="G34" s="202"/>
      <c r="H34" s="202"/>
      <c r="I34" s="203"/>
    </row>
    <row r="35" spans="1:9" ht="25.5" customHeight="1" x14ac:dyDescent="0.15">
      <c r="E35" s="204"/>
      <c r="F35" s="205"/>
      <c r="G35" s="205"/>
      <c r="H35" s="205"/>
      <c r="I35" s="206"/>
    </row>
    <row r="36" spans="1:9" x14ac:dyDescent="0.15">
      <c r="A36" t="s">
        <v>204</v>
      </c>
      <c r="B36" t="s">
        <v>205</v>
      </c>
    </row>
    <row r="37" spans="1:9" x14ac:dyDescent="0.15">
      <c r="A37" t="s">
        <v>206</v>
      </c>
      <c r="B37" t="s">
        <v>207</v>
      </c>
    </row>
    <row r="38" spans="1:9" x14ac:dyDescent="0.15">
      <c r="A38" t="s">
        <v>208</v>
      </c>
      <c r="B38" t="s">
        <v>209</v>
      </c>
    </row>
    <row r="39" spans="1:9" x14ac:dyDescent="0.15">
      <c r="A39" t="s">
        <v>210</v>
      </c>
      <c r="B39" t="s">
        <v>211</v>
      </c>
    </row>
    <row r="40" spans="1:9" x14ac:dyDescent="0.15">
      <c r="A40" t="s">
        <v>212</v>
      </c>
      <c r="B40" t="s">
        <v>213</v>
      </c>
    </row>
    <row r="41" spans="1:9" x14ac:dyDescent="0.15">
      <c r="A41" t="s">
        <v>214</v>
      </c>
      <c r="B41" t="s">
        <v>215</v>
      </c>
    </row>
    <row r="42" spans="1:9" x14ac:dyDescent="0.15">
      <c r="A42" t="s">
        <v>216</v>
      </c>
      <c r="B42" t="s">
        <v>217</v>
      </c>
    </row>
    <row r="43" spans="1:9" x14ac:dyDescent="0.15">
      <c r="A43" t="s">
        <v>218</v>
      </c>
      <c r="B43" t="s">
        <v>219</v>
      </c>
    </row>
    <row r="44" spans="1:9" x14ac:dyDescent="0.15">
      <c r="A44" t="s">
        <v>220</v>
      </c>
      <c r="B44" t="s">
        <v>221</v>
      </c>
    </row>
    <row r="45" spans="1:9" x14ac:dyDescent="0.15">
      <c r="A45" t="s">
        <v>222</v>
      </c>
      <c r="B45" t="s">
        <v>223</v>
      </c>
    </row>
    <row r="46" spans="1:9" x14ac:dyDescent="0.15">
      <c r="A46" t="s">
        <v>224</v>
      </c>
      <c r="B46" t="s">
        <v>225</v>
      </c>
    </row>
    <row r="47" spans="1:9" x14ac:dyDescent="0.15">
      <c r="A47" t="s">
        <v>226</v>
      </c>
      <c r="B47" t="s">
        <v>227</v>
      </c>
    </row>
    <row r="48" spans="1:9" x14ac:dyDescent="0.15">
      <c r="A48" t="s">
        <v>228</v>
      </c>
      <c r="B48" t="s">
        <v>229</v>
      </c>
    </row>
    <row r="49" spans="1:2" x14ac:dyDescent="0.15">
      <c r="A49" t="s">
        <v>230</v>
      </c>
      <c r="B49" t="s">
        <v>231</v>
      </c>
    </row>
    <row r="50" spans="1:2" x14ac:dyDescent="0.15">
      <c r="A50" t="s">
        <v>232</v>
      </c>
      <c r="B50" t="s">
        <v>233</v>
      </c>
    </row>
    <row r="51" spans="1:2" x14ac:dyDescent="0.15">
      <c r="A51" t="s">
        <v>234</v>
      </c>
      <c r="B51" t="s">
        <v>235</v>
      </c>
    </row>
    <row r="52" spans="1:2" x14ac:dyDescent="0.15">
      <c r="A52" t="s">
        <v>236</v>
      </c>
      <c r="B52" t="s">
        <v>237</v>
      </c>
    </row>
    <row r="53" spans="1:2" x14ac:dyDescent="0.15">
      <c r="A53" t="s">
        <v>238</v>
      </c>
      <c r="B53" t="s">
        <v>239</v>
      </c>
    </row>
    <row r="54" spans="1:2" x14ac:dyDescent="0.15">
      <c r="A54" t="s">
        <v>240</v>
      </c>
      <c r="B54" t="s">
        <v>241</v>
      </c>
    </row>
    <row r="55" spans="1:2" x14ac:dyDescent="0.15">
      <c r="A55" t="s">
        <v>242</v>
      </c>
      <c r="B55" t="s">
        <v>243</v>
      </c>
    </row>
    <row r="56" spans="1:2" x14ac:dyDescent="0.15">
      <c r="A56" t="s">
        <v>244</v>
      </c>
      <c r="B56" t="s">
        <v>245</v>
      </c>
    </row>
    <row r="57" spans="1:2" x14ac:dyDescent="0.15">
      <c r="A57" t="s">
        <v>246</v>
      </c>
      <c r="B57" t="s">
        <v>247</v>
      </c>
    </row>
    <row r="58" spans="1:2" x14ac:dyDescent="0.15">
      <c r="A58" t="s">
        <v>248</v>
      </c>
      <c r="B58" t="s">
        <v>249</v>
      </c>
    </row>
    <row r="59" spans="1:2" x14ac:dyDescent="0.15">
      <c r="A59" t="s">
        <v>250</v>
      </c>
      <c r="B59" t="s">
        <v>251</v>
      </c>
    </row>
    <row r="60" spans="1:2" x14ac:dyDescent="0.15">
      <c r="A60" t="s">
        <v>252</v>
      </c>
      <c r="B60" t="s">
        <v>253</v>
      </c>
    </row>
    <row r="61" spans="1:2" x14ac:dyDescent="0.15">
      <c r="A61" t="s">
        <v>254</v>
      </c>
      <c r="B61" t="s">
        <v>255</v>
      </c>
    </row>
    <row r="62" spans="1:2" x14ac:dyDescent="0.15">
      <c r="A62" t="s">
        <v>256</v>
      </c>
      <c r="B62" t="s">
        <v>257</v>
      </c>
    </row>
    <row r="63" spans="1:2" x14ac:dyDescent="0.15">
      <c r="A63" t="s">
        <v>258</v>
      </c>
      <c r="B63" t="s">
        <v>259</v>
      </c>
    </row>
    <row r="64" spans="1:2" x14ac:dyDescent="0.15">
      <c r="A64" t="s">
        <v>260</v>
      </c>
      <c r="B64" t="s">
        <v>261</v>
      </c>
    </row>
    <row r="65" spans="1:2" x14ac:dyDescent="0.15">
      <c r="A65" t="s">
        <v>262</v>
      </c>
      <c r="B65" t="s">
        <v>263</v>
      </c>
    </row>
    <row r="66" spans="1:2" x14ac:dyDescent="0.15">
      <c r="A66" t="s">
        <v>264</v>
      </c>
      <c r="B66" t="s">
        <v>265</v>
      </c>
    </row>
    <row r="67" spans="1:2" x14ac:dyDescent="0.15">
      <c r="A67" t="s">
        <v>266</v>
      </c>
      <c r="B67" t="s">
        <v>265</v>
      </c>
    </row>
    <row r="68" spans="1:2" x14ac:dyDescent="0.15">
      <c r="A68" t="s">
        <v>267</v>
      </c>
      <c r="B68" t="s">
        <v>265</v>
      </c>
    </row>
    <row r="69" spans="1:2" x14ac:dyDescent="0.15">
      <c r="A69" t="s">
        <v>268</v>
      </c>
      <c r="B69" t="s">
        <v>265</v>
      </c>
    </row>
    <row r="70" spans="1:2" x14ac:dyDescent="0.15">
      <c r="A70" t="s">
        <v>269</v>
      </c>
      <c r="B70" t="s">
        <v>265</v>
      </c>
    </row>
    <row r="71" spans="1:2" x14ac:dyDescent="0.15">
      <c r="A71" t="s">
        <v>270</v>
      </c>
      <c r="B71" t="s">
        <v>265</v>
      </c>
    </row>
    <row r="72" spans="1:2" x14ac:dyDescent="0.15">
      <c r="A72" t="s">
        <v>271</v>
      </c>
      <c r="B72" t="s">
        <v>265</v>
      </c>
    </row>
    <row r="73" spans="1:2" x14ac:dyDescent="0.15">
      <c r="A73" t="s">
        <v>272</v>
      </c>
      <c r="B73" t="s">
        <v>265</v>
      </c>
    </row>
    <row r="74" spans="1:2" x14ac:dyDescent="0.15">
      <c r="A74" t="s">
        <v>273</v>
      </c>
      <c r="B74" t="s">
        <v>265</v>
      </c>
    </row>
    <row r="75" spans="1:2" x14ac:dyDescent="0.15">
      <c r="A75" t="s">
        <v>274</v>
      </c>
      <c r="B75" t="s">
        <v>265</v>
      </c>
    </row>
    <row r="76" spans="1:2" x14ac:dyDescent="0.15">
      <c r="A76" t="s">
        <v>275</v>
      </c>
      <c r="B76" t="s">
        <v>265</v>
      </c>
    </row>
    <row r="77" spans="1:2" x14ac:dyDescent="0.15">
      <c r="A77" t="s">
        <v>276</v>
      </c>
      <c r="B77" t="s">
        <v>265</v>
      </c>
    </row>
    <row r="78" spans="1:2" x14ac:dyDescent="0.15">
      <c r="A78" t="s">
        <v>277</v>
      </c>
      <c r="B78" t="s">
        <v>265</v>
      </c>
    </row>
    <row r="79" spans="1:2" x14ac:dyDescent="0.15">
      <c r="A79" t="s">
        <v>278</v>
      </c>
      <c r="B79" t="s">
        <v>265</v>
      </c>
    </row>
    <row r="80" spans="1:2" x14ac:dyDescent="0.15">
      <c r="A80" t="s">
        <v>279</v>
      </c>
      <c r="B80" t="s">
        <v>265</v>
      </c>
    </row>
    <row r="81" spans="1:2" x14ac:dyDescent="0.15">
      <c r="A81" t="s">
        <v>280</v>
      </c>
      <c r="B81" t="s">
        <v>265</v>
      </c>
    </row>
    <row r="82" spans="1:2" x14ac:dyDescent="0.15">
      <c r="A82" t="s">
        <v>281</v>
      </c>
      <c r="B82" t="s">
        <v>265</v>
      </c>
    </row>
    <row r="83" spans="1:2" x14ac:dyDescent="0.15">
      <c r="A83" t="s">
        <v>282</v>
      </c>
      <c r="B83" t="s">
        <v>265</v>
      </c>
    </row>
    <row r="84" spans="1:2" x14ac:dyDescent="0.15">
      <c r="A84" t="s">
        <v>283</v>
      </c>
      <c r="B84" t="s">
        <v>265</v>
      </c>
    </row>
    <row r="85" spans="1:2" x14ac:dyDescent="0.15">
      <c r="A85" t="s">
        <v>284</v>
      </c>
      <c r="B85" t="s">
        <v>265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2019-12-05T07:14:23Z</dcterms:created>
  <dcterms:modified xsi:type="dcterms:W3CDTF">2020-02-04T01:14:07Z</dcterms:modified>
  <cp:category/>
</cp:coreProperties>
</file>