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40.2\share\経営係\085【総務省】経営比較分析表\H30年度分\20200124_回答（経営企画班）\電気\"/>
    </mc:Choice>
  </mc:AlternateContent>
  <workbookProtection workbookAlgorithmName="SHA-512" workbookHashValue="f8OK4BNYwrFYRYOG6E+jMRPf8MnZ6fttSuhQPOFuiRkLZVHg98W3X8r5RKBukMC2GAuvMYJcoorY+xkOmArvtQ==" workbookSaltValue="ObKLOm54R6AULuYX6Ts8rw=="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HB12" i="5"/>
  <c r="HK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FK18" i="5"/>
  <c r="FN18" i="5"/>
  <c r="FJ18" i="5"/>
  <c r="FM18" i="5"/>
  <c r="FL18" i="5"/>
  <c r="FM12" i="5"/>
  <c r="FL12" i="5"/>
  <c r="FK12" i="5"/>
  <c r="FN12" i="5"/>
  <c r="FJ12" i="5"/>
  <c r="GP18" i="5"/>
  <c r="GO18" i="5"/>
  <c r="GR18" i="5"/>
  <c r="GN18" i="5"/>
  <c r="GQ18" i="5"/>
  <c r="GR12" i="5"/>
  <c r="GN12" i="5"/>
  <c r="GQ12" i="5"/>
  <c r="GP12" i="5"/>
  <c r="GO12" i="5"/>
  <c r="FX18" i="5"/>
  <c r="FT18" i="5"/>
  <c r="FW18" i="5"/>
  <c r="FV18" i="5"/>
  <c r="FU18" i="5"/>
  <c r="FV12" i="5"/>
  <c r="FU12" i="5"/>
  <c r="FX12" i="5"/>
  <c r="FT12"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N11" i="4"/>
  <c r="LU10" i="5"/>
  <c r="KF10" i="5"/>
  <c r="IQ10" i="5"/>
  <c r="HC10" i="5"/>
  <c r="FN10" i="5"/>
  <c r="DY10" i="5"/>
  <c r="C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J11" i="4"/>
  <c r="LS10" i="5"/>
  <c r="KD10" i="5"/>
  <c r="IO10" i="5"/>
  <c r="HA10" i="5"/>
  <c r="FL10" i="5"/>
  <c r="DW10" i="5"/>
  <c r="CH10" i="5"/>
  <c r="LI10" i="5"/>
  <c r="JT10" i="5"/>
  <c r="IE10" i="5"/>
  <c r="GP10" i="5"/>
  <c r="FB10" i="5"/>
  <c r="DM10" i="5"/>
  <c r="BW10" i="5"/>
  <c r="MM10" i="5"/>
  <c r="KY10" i="5"/>
  <c r="JJ10" i="5"/>
  <c r="HU10" i="5"/>
  <c r="GF10" i="5"/>
  <c r="EQ10" i="5"/>
  <c r="DC10" i="5"/>
  <c r="BL10" i="5"/>
  <c r="FB18" i="5"/>
  <c r="FA18" i="5"/>
  <c r="FD18" i="5"/>
  <c r="EZ18" i="5"/>
  <c r="FC18" i="5"/>
  <c r="FD12" i="5"/>
  <c r="EZ12" i="5"/>
  <c r="FC12" i="5"/>
  <c r="FB12"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F11" i="4"/>
  <c r="LQ10" i="5"/>
  <c r="KB10" i="5"/>
  <c r="IM10" i="5"/>
  <c r="GY10" i="5"/>
  <c r="FJ10" i="5"/>
  <c r="DU10" i="5"/>
  <c r="CF10" i="5"/>
</calcChain>
</file>

<file path=xl/sharedStrings.xml><?xml version="1.0" encoding="utf-8"?>
<sst xmlns="http://schemas.openxmlformats.org/spreadsheetml/2006/main" count="900" uniqueCount="258">
  <si>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</si>
  <si>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</si>
  <si>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</si>
  <si>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</si>
  <si>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</si>
  <si>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</si>
  <si>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</si>
  <si>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</si>
  <si>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Ｈ30年度決算における利益剰余金はありません。</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</si>
  <si>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</si>
  <si>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</si>
  <si>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</si>
  <si>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</si>
  <si>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</si>
  <si>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</si>
  <si>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</si>
  <si>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</si>
  <si>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</si>
  <si>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</si>
  <si>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</si>
  <si>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</si>
  <si>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</si>
  <si>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</si>
  <si>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</si>
  <si>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</si>
  <si>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</si>
  <si>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</si>
  <si>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</si>
  <si>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</si>
  <si>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</si>
  <si>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</si>
  <si>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</si>
  <si>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</si>
  <si>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</si>
  <si>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</si>
  <si>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</si>
  <si>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</si>
  <si>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</si>
  <si>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</si>
  <si>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</si>
  <si>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</si>
  <si>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</si>
  <si>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</si>
  <si>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</si>
  <si>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</si>
  <si>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</si>
  <si>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</si>
  <si>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</si>
  <si>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</si>
  <si>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</si>
  <si>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</si>
  <si>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</si>
  <si>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</si>
  <si>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</si>
  <si>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</si>
  <si>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</si>
  <si>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</si>
  <si>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</si>
  <si>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</si>
  <si>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</si>
  <si>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</si>
  <si>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</si>
  <si>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</si>
  <si>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</si>
  <si>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</si>
  <si>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</si>
  <si>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</si>
  <si>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</si>
  <si>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</si>
  <si>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</si>
  <si>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</si>
  <si>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</si>
  <si>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</si>
  <si>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</si>
  <si>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</si>
  <si>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</si>
  <si>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</si>
  <si>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</si>
  <si>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</si>
  <si>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</si>
  <si>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</si>
  <si>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</si>
  <si>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</si>
  <si>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</si>
  <si>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</si>
  <si>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</si>
  <si>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</si>
  <si>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</si>
  <si>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</si>
  <si>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</si>
  <si>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</si>
  <si>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</si>
  <si>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</si>
  <si>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</si>
  <si>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</si>
  <si>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</si>
  <si>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</si>
  <si>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</si>
  <si>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</si>
  <si>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</si>
  <si>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</si>
  <si>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</si>
  <si>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</si>
  <si>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</si>
  <si>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</si>
  <si>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</si>
  <si>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</si>
  <si>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</si>
  <si>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</si>
  <si>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</si>
  <si>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</si>
  <si>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</si>
  <si>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</si>
  <si>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</si>
  <si>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</si>
  <si>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</si>
  <si>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</si>
  <si>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440001</t>
  </si>
  <si>
    <t>46</t>
  </si>
  <si>
    <t>04</t>
  </si>
  <si>
    <t>0</t>
  </si>
  <si>
    <t>000</t>
  </si>
  <si>
    <t>大分県</t>
  </si>
  <si>
    <t>法適用</t>
  </si>
  <si>
    <t>電気事業</t>
  </si>
  <si>
    <t>自治体職員</t>
  </si>
  <si>
    <t>-</t>
  </si>
  <si>
    <t>令和8年3月31日　大野川発電所　他</t>
  </si>
  <si>
    <t>令和15年7月　松岡太陽光発電所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</si>
  <si>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</si>
  <si>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</si>
  <si>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</si>
  <si>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</si>
  <si>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</si>
  <si>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</si>
  <si>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</si>
  <si>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</si>
  <si>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</si>
  <si>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</si>
  <si>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</si>
  <si>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</si>
  <si>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</si>
  <si>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</si>
  <si>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</si>
  <si>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</si>
  <si>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</si>
  <si>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</si>
  <si>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</si>
  <si>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</si>
  <si>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</si>
  <si>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</si>
  <si>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</si>
  <si>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</si>
  <si>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</si>
  <si>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</si>
  <si>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</si>
  <si>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</si>
  <si>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</si>
  <si>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</si>
  <si>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</si>
  <si>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</si>
  <si>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</si>
  <si>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</si>
  <si>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</si>
  <si>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</si>
  <si>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</si>
  <si>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</si>
  <si>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</si>
  <si>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</si>
  <si>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</si>
  <si>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</si>
  <si>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</si>
  <si>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</si>
  <si>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</si>
  <si>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</si>
  <si>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</si>
  <si>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</si>
  <si>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</si>
  <si>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</si>
  <si>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</si>
  <si>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</si>
  <si>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</si>
  <si>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</si>
  <si>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</si>
  <si>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</si>
  <si>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</si>
  <si>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</si>
  <si>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</si>
  <si>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</si>
  <si>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</si>
  <si>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</si>
  <si>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</si>
  <si>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</si>
  <si>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</si>
  <si>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</si>
  <si>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</si>
  <si>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</si>
  <si>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</si>
  <si>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</si>
  <si>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</si>
  <si>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</si>
  <si>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</si>
  <si>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</si>
  <si>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</si>
  <si>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</si>
  <si>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</si>
  <si>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</si>
  <si>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</si>
  <si>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</si>
  <si>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</si>
  <si>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</si>
  <si>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</si>
  <si>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</si>
  <si>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</si>
  <si>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</si>
  <si>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</si>
  <si>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</si>
  <si>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</si>
  <si>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</si>
  <si>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</si>
  <si>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</si>
  <si>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</si>
  <si>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</si>
  <si>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</si>
  <si>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</si>
  <si>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</si>
  <si>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</si>
  <si>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</si>
  <si>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</si>
  <si>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</si>
  <si>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</si>
  <si>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</si>
  <si>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</si>
  <si>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</si>
  <si>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</si>
  <si>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</si>
  <si>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</si>
  <si>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</si>
  <si>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</si>
  <si>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</si>
  <si>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</si>
  <si>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</si>
  <si>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</si>
  <si>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</si>
  <si>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</si>
  <si>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</si>
  <si>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</si>
  <si>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</si>
  <si>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</si>
  <si>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</si>
  <si>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</si>
  <si>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</si>
  <si>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</si>
  <si>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</si>
  <si>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</si>
  <si>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r>
      <rPr>
        <sz val="14"/>
        <rFont val="ＭＳ ゴシック"/>
        <family val="3"/>
        <charset val="128"/>
      </rPr>
      <t>○水力発電
　設備利用率は、ほぼ全国平均と同率である。</t>
    </r>
    <r>
      <rPr>
        <sz val="14"/>
        <color rgb="FFFF0000"/>
        <rFont val="ＭＳ ゴシック"/>
        <family val="3"/>
        <charset val="128"/>
      </rPr>
      <t xml:space="preserve">
　</t>
    </r>
    <r>
      <rPr>
        <sz val="14"/>
        <rFont val="ＭＳ ゴシック"/>
        <family val="3"/>
        <charset val="128"/>
      </rPr>
      <t>修繕費比率は、設備の経年劣化により全国平均より高くなっているが、保安規程により10～12年ごとに実施する発電所オーバーホール工事については、計画的に特別修繕引当金に引き当てを実施している。また、耐用年数を経過した設備は、その劣化度や費用対効果等を勘案して改良工事を実施することとしている。平成30年度は大野川リニューアル事業にあわせて関連設備を計画的に修繕したこと等により前年度より増加している。</t>
    </r>
    <r>
      <rPr>
        <sz val="14"/>
        <color rgb="FFFF0000"/>
        <rFont val="ＭＳ ゴシック"/>
        <family val="3"/>
        <charset val="128"/>
      </rPr>
      <t xml:space="preserve">
</t>
    </r>
    <r>
      <rPr>
        <sz val="14"/>
        <rFont val="ＭＳ ゴシック"/>
        <family val="3"/>
        <charset val="128"/>
      </rPr>
      <t>　企業債残高対料金収入比率は、平成30年度において大野川発電所リニューアルの建設改良のため起債したことから増加している。当該企業債は大野川発電所が運転再開したのちのFITによる収入で償還する計画である。従来の事業分は計画的に企業債の償還を行っている。</t>
    </r>
    <r>
      <rPr>
        <sz val="14"/>
        <color rgb="FFFF0000"/>
        <rFont val="ＭＳ ゴシック"/>
        <family val="3"/>
        <charset val="128"/>
      </rPr>
      <t xml:space="preserve">
　</t>
    </r>
    <r>
      <rPr>
        <sz val="14"/>
        <rFont val="ＭＳ ゴシック"/>
        <family val="3"/>
        <charset val="128"/>
      </rPr>
      <t>有形固定資産減価償却率は、固定資産の老朽化が進んでいることから全国平均に比べて高い比率となっているが、老朽化した発電所のリニューアル事業を計画的に実施していくこととしている。</t>
    </r>
    <r>
      <rPr>
        <sz val="14"/>
        <color rgb="FFFF0000"/>
        <rFont val="ＭＳ ゴシック"/>
        <family val="3"/>
        <charset val="128"/>
      </rPr>
      <t xml:space="preserve">
</t>
    </r>
    <r>
      <rPr>
        <sz val="14"/>
        <rFont val="ＭＳ ゴシック"/>
        <family val="3"/>
        <charset val="128"/>
      </rPr>
      <t>○太陽光発電
　設備利用率は、毎年同程度で推移している。</t>
    </r>
    <r>
      <rPr>
        <sz val="14"/>
        <color rgb="FFFF0000"/>
        <rFont val="ＭＳ ゴシック"/>
        <family val="3"/>
        <charset val="128"/>
      </rPr>
      <t xml:space="preserve">
</t>
    </r>
    <r>
      <rPr>
        <sz val="14"/>
        <rFont val="ＭＳ ゴシック"/>
        <family val="3"/>
        <charset val="128"/>
      </rPr>
      <t xml:space="preserve">　修繕費比率は、本太陽光発電所は平成25年度に運転開始したばかりであり、大きな修繕は発生していない。
</t>
    </r>
    <r>
      <rPr>
        <sz val="14"/>
        <color rgb="FFFF0000"/>
        <rFont val="ＭＳ ゴシック"/>
        <family val="3"/>
        <charset val="128"/>
      </rPr>
      <t xml:space="preserve">
　</t>
    </r>
    <r>
      <rPr>
        <sz val="14"/>
        <rFont val="ＭＳ ゴシック"/>
        <family val="3"/>
        <charset val="128"/>
      </rPr>
      <t xml:space="preserve">企業債残高対料金収入比率は、建設に要する経費について企業債を活用せず、これまで水力発電で蓄積してきた資金を活用したことから0%である。
</t>
    </r>
    <r>
      <rPr>
        <sz val="14"/>
        <color rgb="FFFF0000"/>
        <rFont val="ＭＳ ゴシック"/>
        <family val="3"/>
        <charset val="128"/>
      </rPr>
      <t xml:space="preserve">
　</t>
    </r>
    <r>
      <rPr>
        <sz val="14"/>
        <rFont val="ＭＳ ゴシック"/>
        <family val="3"/>
        <charset val="128"/>
      </rPr>
      <t xml:space="preserve">有形固定資産減価償却率は、平成25年度に運転開始し減価償却が始まっていることから、計画どおりの推移となっている。
</t>
    </r>
    <r>
      <rPr>
        <sz val="14"/>
        <color rgb="FFFF0000"/>
        <rFont val="ＭＳ ゴシック"/>
        <family val="3"/>
        <charset val="128"/>
      </rPr>
      <t xml:space="preserve">
　</t>
    </r>
    <r>
      <rPr>
        <sz val="14"/>
        <rFont val="ＭＳ ゴシック"/>
        <family val="3"/>
        <charset val="128"/>
      </rPr>
      <t>FIT適用終了（R15）後の事業のあり方については、現時点で方針は定まっていないが、今後FIT終了による電力料収入の変動リスクも踏まえ検討していきたいと考えている。</t>
    </r>
    <rPh sb="22" eb="24">
      <t>ドウリツ</t>
    </rPh>
    <rPh sb="175" eb="177">
      <t>ヘイセイ</t>
    </rPh>
    <rPh sb="179" eb="181">
      <t>ネンド</t>
    </rPh>
    <rPh sb="182" eb="185">
      <t>オオノガワ</t>
    </rPh>
    <rPh sb="191" eb="193">
      <t>ジギョウ</t>
    </rPh>
    <rPh sb="198" eb="200">
      <t>カンレン</t>
    </rPh>
    <rPh sb="200" eb="202">
      <t>セツビ</t>
    </rPh>
    <rPh sb="203" eb="206">
      <t>ケイカクテキ</t>
    </rPh>
    <rPh sb="207" eb="209">
      <t>シュウゼン</t>
    </rPh>
    <rPh sb="213" eb="214">
      <t>トウ</t>
    </rPh>
    <rPh sb="217" eb="220">
      <t>ゼンネンド</t>
    </rPh>
    <rPh sb="222" eb="224">
      <t>ゾウカ</t>
    </rPh>
    <rPh sb="246" eb="248">
      <t>ヘイセイ</t>
    </rPh>
    <rPh sb="250" eb="252">
      <t>ネンド</t>
    </rPh>
    <rPh sb="256" eb="259">
      <t>オオノガワ</t>
    </rPh>
    <rPh sb="259" eb="262">
      <t>ハツデンショ</t>
    </rPh>
    <rPh sb="269" eb="271">
      <t>ケンセツ</t>
    </rPh>
    <rPh sb="276" eb="278">
      <t>キサイ</t>
    </rPh>
    <rPh sb="284" eb="286">
      <t>ゾウカ</t>
    </rPh>
    <rPh sb="291" eb="293">
      <t>トウガイ</t>
    </rPh>
    <rPh sb="293" eb="296">
      <t>キギョウサイ</t>
    </rPh>
    <rPh sb="297" eb="300">
      <t>オオノガワ</t>
    </rPh>
    <rPh sb="300" eb="303">
      <t>ハツデンショ</t>
    </rPh>
    <rPh sb="304" eb="306">
      <t>ウンテン</t>
    </rPh>
    <rPh sb="306" eb="308">
      <t>サイカイ</t>
    </rPh>
    <rPh sb="319" eb="321">
      <t>シュウニュウ</t>
    </rPh>
    <rPh sb="322" eb="324">
      <t>ショウカン</t>
    </rPh>
    <rPh sb="326" eb="328">
      <t>ケイカク</t>
    </rPh>
    <rPh sb="332" eb="334">
      <t>ジュウライ</t>
    </rPh>
    <rPh sb="335" eb="338">
      <t>ジギョウブン</t>
    </rPh>
    <rPh sb="350" eb="351">
      <t>オコナ</t>
    </rPh>
    <rPh sb="705" eb="707">
      <t>コンゴ</t>
    </rPh>
    <phoneticPr fontId="5"/>
  </si>
  <si>
    <t>　以上のことから、大分県電気事業は、安定した電力料収入に支えられ良好な経営を維持していること、短期・長期の財務の安定性が保たれていることなどから、経営成績、財務状態ともに概ね健全であると考えられる。
　今後は、平成29年度に策定した10年間の経営戦略やその実施計画である4年間のアクションプランに則り、老朽化・耐震化対策の推進による安全・安心の施設づくり、持続可能な安定した経営基盤の確立、県民福祉の向上、地域社会への貢献等を推進していく。</t>
    <phoneticPr fontId="5"/>
  </si>
  <si>
    <r>
      <t xml:space="preserve"> 本県の電気事業は、水力発電として大野川発電所外11発電所で最大出力70,280kWの発電を行ってきたが、平成30年4月から大野川発電所（出力10,100kW)がリニューアルに着手したことによって、30年度は同発電所を除く11発電所(最大出力60,180kW）が稼働している。また太陽光発電として平成25年7月から松岡太陽光発電所で最大出力1,362kWの発電を行っている。
　</t>
    </r>
    <r>
      <rPr>
        <sz val="14"/>
        <rFont val="ＭＳ ゴシック"/>
        <family val="3"/>
        <charset val="128"/>
      </rPr>
      <t>平成30年度は、供給原価の安い大野川発電所が停止していることから、収入が対前年度比9.4％減少し、総費用において同発電所関連施設の大規模修繕等を実施したことから、特別損失を除いた費用が対前年度比5.4％増加したことにより、経常収支比率及び営業収支比率が前年度に比べ減少しているが、引き続き100％以上は確保している。また供給原価は、料金単価の安い大野川発電所が停止していることから前年度に比べ高くなっているが、ほぼ全国平均と同額であり、引き続き安定した経営を営みつつ、低廉な電力を供給している。</t>
    </r>
    <r>
      <rPr>
        <sz val="14"/>
        <color rgb="FFFF0000"/>
        <rFont val="ＭＳ ゴシック"/>
        <family val="3"/>
        <charset val="128"/>
      </rPr>
      <t xml:space="preserve">
　</t>
    </r>
    <r>
      <rPr>
        <sz val="14"/>
        <rFont val="ＭＳ ゴシック"/>
        <family val="3"/>
        <charset val="128"/>
      </rPr>
      <t>流動比率は、100％を超えており毎年十分な支払能力を有している。公営企業会計基準の見直しにより平成26年度決算からそれ以前は固定負債に仕訳されていた1年以内に償還予定の企業債や特別修繕引当金等の各引当金が流動負債へ仕訳されるように変更されたが、それでも十分な支払能力を有している。</t>
    </r>
    <r>
      <rPr>
        <sz val="14"/>
        <color theme="1"/>
        <rFont val="ＭＳ ゴシック"/>
        <family val="3"/>
        <charset val="128"/>
      </rPr>
      <t xml:space="preserve">
</t>
    </r>
    <rPh sb="46" eb="47">
      <t>オコナ</t>
    </rPh>
    <rPh sb="53" eb="55">
      <t>ヘイセイ</t>
    </rPh>
    <rPh sb="59" eb="60">
      <t>ガツ</t>
    </rPh>
    <rPh sb="62" eb="65">
      <t>オオノガワ</t>
    </rPh>
    <rPh sb="65" eb="68">
      <t>ハツデンショ</t>
    </rPh>
    <rPh sb="69" eb="71">
      <t>シュツリョク</t>
    </rPh>
    <rPh sb="88" eb="90">
      <t>チャクシュ</t>
    </rPh>
    <rPh sb="101" eb="103">
      <t>ネンド</t>
    </rPh>
    <rPh sb="104" eb="105">
      <t>ドウ</t>
    </rPh>
    <rPh sb="105" eb="108">
      <t>ハツデンショ</t>
    </rPh>
    <rPh sb="109" eb="110">
      <t>ノゾ</t>
    </rPh>
    <rPh sb="113" eb="116">
      <t>ハツデンショ</t>
    </rPh>
    <rPh sb="117" eb="119">
      <t>サイダイ</t>
    </rPh>
    <rPh sb="119" eb="121">
      <t>シュツリョク</t>
    </rPh>
    <rPh sb="131" eb="133">
      <t>カドウ</t>
    </rPh>
    <rPh sb="203" eb="204">
      <t>ヤス</t>
    </rPh>
    <rPh sb="205" eb="208">
      <t>オオノガワ</t>
    </rPh>
    <rPh sb="208" eb="211">
      <t>ハツデンショ</t>
    </rPh>
    <rPh sb="212" eb="214">
      <t>テイシ</t>
    </rPh>
    <rPh sb="223" eb="225">
      <t>シュウニュウ</t>
    </rPh>
    <rPh sb="226" eb="227">
      <t>タイ</t>
    </rPh>
    <rPh sb="227" eb="230">
      <t>ゼンネンド</t>
    </rPh>
    <rPh sb="230" eb="231">
      <t>ヒ</t>
    </rPh>
    <rPh sb="235" eb="237">
      <t>ゲンショウ</t>
    </rPh>
    <rPh sb="239" eb="242">
      <t>ソウヒヨウ</t>
    </rPh>
    <rPh sb="246" eb="247">
      <t>ドウ</t>
    </rPh>
    <rPh sb="247" eb="250">
      <t>ハツデンショ</t>
    </rPh>
    <rPh sb="250" eb="252">
      <t>カンレン</t>
    </rPh>
    <rPh sb="252" eb="254">
      <t>シセツ</t>
    </rPh>
    <rPh sb="255" eb="258">
      <t>ダイキボ</t>
    </rPh>
    <rPh sb="258" eb="260">
      <t>シュウゼン</t>
    </rPh>
    <rPh sb="260" eb="261">
      <t>トウ</t>
    </rPh>
    <rPh sb="262" eb="264">
      <t>ジッシ</t>
    </rPh>
    <rPh sb="271" eb="273">
      <t>トクベツ</t>
    </rPh>
    <rPh sb="273" eb="275">
      <t>ソンシツ</t>
    </rPh>
    <rPh sb="276" eb="277">
      <t>ノゾ</t>
    </rPh>
    <rPh sb="279" eb="281">
      <t>ヒヨウ</t>
    </rPh>
    <rPh sb="282" eb="283">
      <t>タイ</t>
    </rPh>
    <rPh sb="283" eb="286">
      <t>ゼンネンド</t>
    </rPh>
    <rPh sb="286" eb="287">
      <t>ヒ</t>
    </rPh>
    <rPh sb="291" eb="293">
      <t>ゾウカ</t>
    </rPh>
    <rPh sb="301" eb="303">
      <t>ケイジョウ</t>
    </rPh>
    <rPh sb="303" eb="305">
      <t>シュウシ</t>
    </rPh>
    <rPh sb="305" eb="307">
      <t>ヒリツ</t>
    </rPh>
    <rPh sb="307" eb="308">
      <t>オヨ</t>
    </rPh>
    <rPh sb="309" eb="311">
      <t>エイギョウ</t>
    </rPh>
    <rPh sb="311" eb="313">
      <t>シュウシ</t>
    </rPh>
    <rPh sb="313" eb="315">
      <t>ヒリツ</t>
    </rPh>
    <rPh sb="316" eb="319">
      <t>ゼンネンド</t>
    </rPh>
    <rPh sb="320" eb="321">
      <t>クラ</t>
    </rPh>
    <rPh sb="322" eb="324">
      <t>ゲンショウ</t>
    </rPh>
    <rPh sb="330" eb="331">
      <t>ヒ</t>
    </rPh>
    <rPh sb="332" eb="333">
      <t>ツヅ</t>
    </rPh>
    <rPh sb="338" eb="340">
      <t>イジョウ</t>
    </rPh>
    <rPh sb="341" eb="343">
      <t>カクホ</t>
    </rPh>
    <rPh sb="356" eb="358">
      <t>リョウキン</t>
    </rPh>
    <rPh sb="358" eb="360">
      <t>タンカ</t>
    </rPh>
    <rPh sb="361" eb="362">
      <t>ヤス</t>
    </rPh>
    <rPh sb="363" eb="366">
      <t>オオノガワ</t>
    </rPh>
    <rPh sb="366" eb="369">
      <t>ハツデンショ</t>
    </rPh>
    <rPh sb="370" eb="372">
      <t>テイシ</t>
    </rPh>
    <rPh sb="380" eb="383">
      <t>ゼンネンド</t>
    </rPh>
    <rPh sb="384" eb="385">
      <t>クラ</t>
    </rPh>
    <rPh sb="386" eb="387">
      <t>タカ</t>
    </rPh>
    <rPh sb="397" eb="399">
      <t>ゼンコク</t>
    </rPh>
    <rPh sb="399" eb="401">
      <t>ヘイキン</t>
    </rPh>
    <rPh sb="402" eb="404">
      <t>ドウガク</t>
    </rPh>
    <rPh sb="408" eb="409">
      <t>ヒ</t>
    </rPh>
    <rPh sb="410" eb="411">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</si>
</sst>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4">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2" fillId="0" borderId="16" xfId="2" applyFont="1" applyFill="1" applyBorder="1" applyAlignment="1" applyProtection="1">
      <alignment horizontal="left" vertical="top" wrapText="1"/>
      <protection locked="0"/>
    </xf>
    <xf numFmtId="0" fontId="12" fillId="0" borderId="0" xfId="2" applyFont="1" applyFill="1" applyBorder="1" applyAlignment="1" applyProtection="1">
      <alignment horizontal="left" vertical="top" wrapText="1"/>
      <protection locked="0"/>
    </xf>
    <xf numFmtId="0" fontId="12" fillId="0" borderId="17" xfId="2" applyFont="1" applyFill="1" applyBorder="1" applyAlignment="1" applyProtection="1">
      <alignment horizontal="left" vertical="top" wrapText="1"/>
      <protection locked="0"/>
    </xf>
    <xf numFmtId="0" fontId="12" fillId="0" borderId="44" xfId="2" applyFont="1" applyFill="1" applyBorder="1" applyAlignment="1" applyProtection="1">
      <alignment horizontal="left" vertical="top" wrapText="1"/>
      <protection locked="0"/>
    </xf>
    <xf numFmtId="0" fontId="12" fillId="0" borderId="45" xfId="2" applyFont="1" applyFill="1" applyBorder="1" applyAlignment="1" applyProtection="1">
      <alignment horizontal="left" vertical="top" wrapText="1"/>
      <protection locked="0"/>
    </xf>
    <xf numFmtId="0" fontId="12"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12" fillId="0" borderId="0" xfId="2" applyFont="1" applyBorder="1" applyAlignment="1" applyProtection="1">
      <alignment horizontal="left" vertical="top" wrapText="1"/>
      <protection locked="0"/>
    </xf>
    <xf numFmtId="0" fontId="12" fillId="0" borderId="17" xfId="2" applyFont="1" applyBorder="1" applyAlignment="1" applyProtection="1">
      <alignment horizontal="left" vertical="top" wrapText="1"/>
      <protection locked="0"/>
    </xf>
    <xf numFmtId="0" fontId="12" fillId="0" borderId="16" xfId="2" applyFont="1" applyBorder="1" applyAlignment="1" applyProtection="1">
      <alignment horizontal="left" vertical="top" wrapText="1"/>
      <protection locked="0"/>
    </xf>
    <xf numFmtId="0" fontId="12" fillId="0" borderId="36" xfId="2" applyFont="1" applyBorder="1" applyAlignment="1" applyProtection="1">
      <alignment horizontal="left" vertical="top" wrapText="1"/>
      <protection locked="0"/>
    </xf>
    <xf numFmtId="0" fontId="12" fillId="0" borderId="37" xfId="2" applyFont="1" applyBorder="1" applyAlignment="1" applyProtection="1">
      <alignment horizontal="left" vertical="top" wrapText="1"/>
      <protection locked="0"/>
    </xf>
    <xf numFmtId="0" fontId="12"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117</c:v>
                </c:pt>
                <c:pt idx="1">
                  <c:v>117.4</c:v>
                </c:pt>
                <c:pt idx="2">
                  <c:v>120.4</c:v>
                </c:pt>
                <c:pt idx="3">
                  <c:v>129.9</c:v>
                </c:pt>
                <c:pt idx="4">
                  <c:v>111.6</c:v>
                </c:pt>
              </c:numCache>
            </c:numRef>
          </c:val>
          <c:extLst>
            <c:ext xmlns:c16="http://schemas.microsoft.com/office/drawing/2014/chart" uri="{C3380CC4-5D6E-409C-BE32-E72D297353CC}">
              <c16:uniqueId val="{00000000-5076-413C-BAEA-91D29B1FD472}"/>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5076-413C-BAEA-91D29B1FD47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076-413C-BAEA-91D29B1FD472}"/>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3</c:v>
                </c:pt>
                <c:pt idx="1">
                  <c:v>2.9</c:v>
                </c:pt>
                <c:pt idx="2">
                  <c:v>2.9</c:v>
                </c:pt>
                <c:pt idx="3">
                  <c:v>2.9</c:v>
                </c:pt>
                <c:pt idx="4">
                  <c:v>3.2</c:v>
                </c:pt>
              </c:numCache>
            </c:numRef>
          </c:val>
          <c:extLst>
            <c:ext xmlns:c16="http://schemas.microsoft.com/office/drawing/2014/chart" uri="{C3380CC4-5D6E-409C-BE32-E72D297353CC}">
              <c16:uniqueId val="{00000000-8E2B-4B1F-A103-F17491248A30}"/>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8E2B-4B1F-A103-F17491248A30}"/>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45.4</c:v>
                </c:pt>
                <c:pt idx="1">
                  <c:v>45</c:v>
                </c:pt>
                <c:pt idx="2">
                  <c:v>44.1</c:v>
                </c:pt>
                <c:pt idx="3">
                  <c:v>43.2</c:v>
                </c:pt>
                <c:pt idx="4">
                  <c:v>37.1</c:v>
                </c:pt>
              </c:numCache>
            </c:numRef>
          </c:val>
          <c:extLst>
            <c:ext xmlns:c16="http://schemas.microsoft.com/office/drawing/2014/chart" uri="{C3380CC4-5D6E-409C-BE32-E72D297353CC}">
              <c16:uniqueId val="{00000000-3E00-45B0-80F1-E0F23265D73D}"/>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3E00-45B0-80F1-E0F23265D73D}"/>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32.6</c:v>
                </c:pt>
                <c:pt idx="1">
                  <c:v>27.7</c:v>
                </c:pt>
                <c:pt idx="2">
                  <c:v>25.5</c:v>
                </c:pt>
                <c:pt idx="3">
                  <c:v>21.8</c:v>
                </c:pt>
                <c:pt idx="4">
                  <c:v>26.4</c:v>
                </c:pt>
              </c:numCache>
            </c:numRef>
          </c:val>
          <c:extLst>
            <c:ext xmlns:c16="http://schemas.microsoft.com/office/drawing/2014/chart" uri="{C3380CC4-5D6E-409C-BE32-E72D297353CC}">
              <c16:uniqueId val="{00000000-E056-4FBA-B56A-56F85C1D3D56}"/>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E056-4FBA-B56A-56F85C1D3D56}"/>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93.9</c:v>
                </c:pt>
                <c:pt idx="1">
                  <c:v>76.8</c:v>
                </c:pt>
                <c:pt idx="2">
                  <c:v>57.5</c:v>
                </c:pt>
                <c:pt idx="3">
                  <c:v>42.6</c:v>
                </c:pt>
                <c:pt idx="4">
                  <c:v>74</c:v>
                </c:pt>
              </c:numCache>
            </c:numRef>
          </c:val>
          <c:extLst>
            <c:ext xmlns:c16="http://schemas.microsoft.com/office/drawing/2014/chart" uri="{C3380CC4-5D6E-409C-BE32-E72D297353CC}">
              <c16:uniqueId val="{00000000-427D-4FBF-B938-891B3ED8A133}"/>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427D-4FBF-B938-891B3ED8A133}"/>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70.2</c:v>
                </c:pt>
                <c:pt idx="1">
                  <c:v>70.8</c:v>
                </c:pt>
                <c:pt idx="2">
                  <c:v>68.900000000000006</c:v>
                </c:pt>
                <c:pt idx="3">
                  <c:v>69.2</c:v>
                </c:pt>
                <c:pt idx="4">
                  <c:v>69</c:v>
                </c:pt>
              </c:numCache>
            </c:numRef>
          </c:val>
          <c:extLst>
            <c:ext xmlns:c16="http://schemas.microsoft.com/office/drawing/2014/chart" uri="{C3380CC4-5D6E-409C-BE32-E72D297353CC}">
              <c16:uniqueId val="{00000000-7205-4CBF-AED6-8A25D4C4D47E}"/>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7205-4CBF-AED6-8A25D4C4D47E}"/>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F91-449A-9435-1975780DBEC2}"/>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EF91-449A-9435-1975780DBEC2}"/>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7A-4195-A086-6948452B9226}"/>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7A-4195-A086-6948452B9226}"/>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70-4713-ACBB-8DA3607D403A}"/>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70-4713-ACBB-8DA3607D403A}"/>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66-40F0-9712-863DDDB5CA58}"/>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66-40F0-9712-863DDDB5CA58}"/>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C3-4D57-9FA7-A0B5B90C0931}"/>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C3-4D57-9FA7-A0B5B90C0931}"/>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117.1</c:v>
                </c:pt>
                <c:pt idx="1">
                  <c:v>120.6</c:v>
                </c:pt>
                <c:pt idx="2">
                  <c:v>119.2</c:v>
                </c:pt>
                <c:pt idx="3">
                  <c:v>128.69999999999999</c:v>
                </c:pt>
                <c:pt idx="4">
                  <c:v>107.3</c:v>
                </c:pt>
              </c:numCache>
            </c:numRef>
          </c:val>
          <c:extLst>
            <c:ext xmlns:c16="http://schemas.microsoft.com/office/drawing/2014/chart" uri="{C3380CC4-5D6E-409C-BE32-E72D297353CC}">
              <c16:uniqueId val="{00000000-5FBD-4FC9-A1A1-FEBDCF0847FB}"/>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5FBD-4FC9-A1A1-FEBDCF0847F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FBD-4FC9-A1A1-FEBDCF0847FB}"/>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5F-413D-8E0F-E32919414110}"/>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5F-413D-8E0F-E32919414110}"/>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EA-4541-A3C2-54707BBDBB35}"/>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EA-4541-A3C2-54707BBDBB35}"/>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D5-4A08-B1B0-4D7A53666BAA}"/>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5-4A08-B1B0-4D7A53666BAA}"/>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DF-48D7-8EC5-94EF90F7EBB0}"/>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DF-48D7-8EC5-94EF90F7EBB0}"/>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75-4064-80F4-1DEC0759F3DD}"/>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75-4064-80F4-1DEC0759F3DD}"/>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C8-4BD8-AEFA-8A6F19883E58}"/>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8-4BD8-AEFA-8A6F19883E58}"/>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13.4</c:v>
                </c:pt>
                <c:pt idx="1">
                  <c:v>13.2</c:v>
                </c:pt>
                <c:pt idx="2">
                  <c:v>13.6</c:v>
                </c:pt>
                <c:pt idx="3">
                  <c:v>13.9</c:v>
                </c:pt>
                <c:pt idx="4">
                  <c:v>13.4</c:v>
                </c:pt>
              </c:numCache>
            </c:numRef>
          </c:val>
          <c:extLst>
            <c:ext xmlns:c16="http://schemas.microsoft.com/office/drawing/2014/chart" uri="{C3380CC4-5D6E-409C-BE32-E72D297353CC}">
              <c16:uniqueId val="{00000000-DE58-4853-9075-91FA7C4166ED}"/>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8.9</c:v>
                </c:pt>
                <c:pt idx="1">
                  <c:v>11.8</c:v>
                </c:pt>
                <c:pt idx="2">
                  <c:v>15.3</c:v>
                </c:pt>
                <c:pt idx="3">
                  <c:v>15.4</c:v>
                </c:pt>
                <c:pt idx="4">
                  <c:v>15.1</c:v>
                </c:pt>
              </c:numCache>
            </c:numRef>
          </c:val>
          <c:smooth val="0"/>
          <c:extLst>
            <c:ext xmlns:c16="http://schemas.microsoft.com/office/drawing/2014/chart" uri="{C3380CC4-5D6E-409C-BE32-E72D297353CC}">
              <c16:uniqueId val="{00000001-DE58-4853-9075-91FA7C4166ED}"/>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0.7</c:v>
                </c:pt>
                <c:pt idx="2">
                  <c:v>0.9</c:v>
                </c:pt>
                <c:pt idx="3">
                  <c:v>0</c:v>
                </c:pt>
                <c:pt idx="4">
                  <c:v>1.2</c:v>
                </c:pt>
              </c:numCache>
            </c:numRef>
          </c:val>
          <c:extLst>
            <c:ext xmlns:c16="http://schemas.microsoft.com/office/drawing/2014/chart" uri="{C3380CC4-5D6E-409C-BE32-E72D297353CC}">
              <c16:uniqueId val="{00000000-0529-4D2D-9EB4-73E256403A43}"/>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c:v>
                </c:pt>
                <c:pt idx="1">
                  <c:v>1.4</c:v>
                </c:pt>
                <c:pt idx="2">
                  <c:v>2.4</c:v>
                </c:pt>
                <c:pt idx="3">
                  <c:v>4.0999999999999996</c:v>
                </c:pt>
                <c:pt idx="4">
                  <c:v>2.2000000000000002</c:v>
                </c:pt>
              </c:numCache>
            </c:numRef>
          </c:val>
          <c:smooth val="0"/>
          <c:extLst>
            <c:ext xmlns:c16="http://schemas.microsoft.com/office/drawing/2014/chart" uri="{C3380CC4-5D6E-409C-BE32-E72D297353CC}">
              <c16:uniqueId val="{00000001-0529-4D2D-9EB4-73E256403A43}"/>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FBA-4F2A-8D0D-AF1CF51248A5}"/>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1128.5999999999999</c:v>
                </c:pt>
                <c:pt idx="1">
                  <c:v>596.79999999999995</c:v>
                </c:pt>
                <c:pt idx="2">
                  <c:v>494.6</c:v>
                </c:pt>
                <c:pt idx="3">
                  <c:v>469.5</c:v>
                </c:pt>
                <c:pt idx="4">
                  <c:v>391.3</c:v>
                </c:pt>
              </c:numCache>
            </c:numRef>
          </c:val>
          <c:smooth val="0"/>
          <c:extLst>
            <c:ext xmlns:c16="http://schemas.microsoft.com/office/drawing/2014/chart" uri="{C3380CC4-5D6E-409C-BE32-E72D297353CC}">
              <c16:uniqueId val="{00000001-8FBA-4F2A-8D0D-AF1CF51248A5}"/>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8.9</c:v>
                </c:pt>
                <c:pt idx="1">
                  <c:v>14</c:v>
                </c:pt>
                <c:pt idx="2">
                  <c:v>19</c:v>
                </c:pt>
                <c:pt idx="3">
                  <c:v>24.2</c:v>
                </c:pt>
                <c:pt idx="4">
                  <c:v>29.3</c:v>
                </c:pt>
              </c:numCache>
            </c:numRef>
          </c:val>
          <c:extLst>
            <c:ext xmlns:c16="http://schemas.microsoft.com/office/drawing/2014/chart" uri="{C3380CC4-5D6E-409C-BE32-E72D297353CC}">
              <c16:uniqueId val="{00000000-5810-483D-901F-6A1698C1E3BA}"/>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3.4</c:v>
                </c:pt>
                <c:pt idx="1">
                  <c:v>5.6</c:v>
                </c:pt>
                <c:pt idx="2">
                  <c:v>11.5</c:v>
                </c:pt>
                <c:pt idx="3">
                  <c:v>16.100000000000001</c:v>
                </c:pt>
                <c:pt idx="4">
                  <c:v>22.3</c:v>
                </c:pt>
              </c:numCache>
            </c:numRef>
          </c:val>
          <c:smooth val="0"/>
          <c:extLst>
            <c:ext xmlns:c16="http://schemas.microsoft.com/office/drawing/2014/chart" uri="{C3380CC4-5D6E-409C-BE32-E72D297353CC}">
              <c16:uniqueId val="{00000001-5810-483D-901F-6A1698C1E3BA}"/>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641.1</c:v>
                </c:pt>
                <c:pt idx="1">
                  <c:v>442.8</c:v>
                </c:pt>
                <c:pt idx="2">
                  <c:v>312.5</c:v>
                </c:pt>
                <c:pt idx="3">
                  <c:v>413.3</c:v>
                </c:pt>
                <c:pt idx="4">
                  <c:v>348.1</c:v>
                </c:pt>
              </c:numCache>
            </c:numRef>
          </c:val>
          <c:extLst>
            <c:ext xmlns:c16="http://schemas.microsoft.com/office/drawing/2014/chart" uri="{C3380CC4-5D6E-409C-BE32-E72D297353CC}">
              <c16:uniqueId val="{00000000-C900-4397-AD0D-D72B986F0B30}"/>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C900-4397-AD0D-D72B986F0B3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900-4397-AD0D-D72B986F0B30}"/>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D02-49E4-B21A-C23BA2344088}"/>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3D02-49E4-B21A-C23BA2344088}"/>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6982.8</c:v>
                </c:pt>
                <c:pt idx="1">
                  <c:v>6875.9</c:v>
                </c:pt>
                <c:pt idx="2">
                  <c:v>7243.1</c:v>
                </c:pt>
                <c:pt idx="3">
                  <c:v>6857.1</c:v>
                </c:pt>
                <c:pt idx="4">
                  <c:v>9863.4</c:v>
                </c:pt>
              </c:numCache>
            </c:numRef>
          </c:val>
          <c:extLst>
            <c:ext xmlns:c16="http://schemas.microsoft.com/office/drawing/2014/chart" uri="{C3380CC4-5D6E-409C-BE32-E72D297353CC}">
              <c16:uniqueId val="{00000000-7C6F-4B6A-BCC9-CEDDDFCD0608}"/>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7C6F-4B6A-BCC9-CEDDDFCD0608}"/>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841410</c:v>
                </c:pt>
                <c:pt idx="1">
                  <c:v>854510</c:v>
                </c:pt>
                <c:pt idx="2">
                  <c:v>893381</c:v>
                </c:pt>
                <c:pt idx="3">
                  <c:v>1012217</c:v>
                </c:pt>
                <c:pt idx="4">
                  <c:v>451793</c:v>
                </c:pt>
              </c:numCache>
            </c:numRef>
          </c:val>
          <c:extLst>
            <c:ext xmlns:c16="http://schemas.microsoft.com/office/drawing/2014/chart" uri="{C3380CC4-5D6E-409C-BE32-E72D297353CC}">
              <c16:uniqueId val="{00000000-C128-4476-8803-A4E0E354C239}"/>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C128-4476-8803-A4E0E354C239}"/>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44.8</c:v>
                </c:pt>
                <c:pt idx="1">
                  <c:v>44.3</c:v>
                </c:pt>
                <c:pt idx="2">
                  <c:v>43.5</c:v>
                </c:pt>
                <c:pt idx="3">
                  <c:v>42.7</c:v>
                </c:pt>
                <c:pt idx="4">
                  <c:v>36.5</c:v>
                </c:pt>
              </c:numCache>
            </c:numRef>
          </c:val>
          <c:extLst>
            <c:ext xmlns:c16="http://schemas.microsoft.com/office/drawing/2014/chart" uri="{C3380CC4-5D6E-409C-BE32-E72D297353CC}">
              <c16:uniqueId val="{00000000-90F8-4D1C-A9D6-E82F08FD443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90F8-4D1C-A9D6-E82F08FD443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32</c:v>
                </c:pt>
                <c:pt idx="1">
                  <c:v>27</c:v>
                </c:pt>
                <c:pt idx="2">
                  <c:v>25</c:v>
                </c:pt>
                <c:pt idx="3">
                  <c:v>21.3</c:v>
                </c:pt>
                <c:pt idx="4">
                  <c:v>25.9</c:v>
                </c:pt>
              </c:numCache>
            </c:numRef>
          </c:val>
          <c:extLst>
            <c:ext xmlns:c16="http://schemas.microsoft.com/office/drawing/2014/chart" uri="{C3380CC4-5D6E-409C-BE32-E72D297353CC}">
              <c16:uniqueId val="{00000000-9F81-4F45-A814-72F3D6680A84}"/>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9F81-4F45-A814-72F3D6680A84}"/>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91</c:v>
                </c:pt>
                <c:pt idx="1">
                  <c:v>74.599999999999994</c:v>
                </c:pt>
                <c:pt idx="2">
                  <c:v>55.9</c:v>
                </c:pt>
                <c:pt idx="3">
                  <c:v>41.3</c:v>
                </c:pt>
                <c:pt idx="4">
                  <c:v>71.599999999999994</c:v>
                </c:pt>
              </c:numCache>
            </c:numRef>
          </c:val>
          <c:extLst>
            <c:ext xmlns:c16="http://schemas.microsoft.com/office/drawing/2014/chart" uri="{C3380CC4-5D6E-409C-BE32-E72D297353CC}">
              <c16:uniqueId val="{00000000-7F1C-4974-A4D4-8A322541B527}"/>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7F1C-4974-A4D4-8A322541B527}"/>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69.099999999999994</c:v>
                </c:pt>
                <c:pt idx="1">
                  <c:v>69.7</c:v>
                </c:pt>
                <c:pt idx="2">
                  <c:v>68</c:v>
                </c:pt>
                <c:pt idx="3">
                  <c:v>68.400000000000006</c:v>
                </c:pt>
                <c:pt idx="4">
                  <c:v>68.3</c:v>
                </c:pt>
              </c:numCache>
            </c:numRef>
          </c:val>
          <c:extLst>
            <c:ext xmlns:c16="http://schemas.microsoft.com/office/drawing/2014/chart" uri="{C3380CC4-5D6E-409C-BE32-E72D297353CC}">
              <c16:uniqueId val="{00000000-5B23-4249-947A-184AD3806A9A}"/>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5B23-4249-947A-184AD3806A9A}"/>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4.emf"/><Relationship Id="rId26" Type="http://schemas.openxmlformats.org/officeDocument/2006/relationships/image" Target="../media/image52.emf"/><Relationship Id="rId3" Type="http://schemas.openxmlformats.org/officeDocument/2006/relationships/image" Target="../media/image29.emf"/><Relationship Id="rId21" Type="http://schemas.openxmlformats.org/officeDocument/2006/relationships/image" Target="../media/image47.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3.emf"/><Relationship Id="rId25" Type="http://schemas.openxmlformats.org/officeDocument/2006/relationships/image" Target="../media/image51.emf"/><Relationship Id="rId2" Type="http://schemas.openxmlformats.org/officeDocument/2006/relationships/image" Target="../media/image28.emf"/><Relationship Id="rId16" Type="http://schemas.openxmlformats.org/officeDocument/2006/relationships/image" Target="../media/image42.emf"/><Relationship Id="rId20" Type="http://schemas.openxmlformats.org/officeDocument/2006/relationships/image" Target="../media/image46.e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24" Type="http://schemas.openxmlformats.org/officeDocument/2006/relationships/image" Target="../media/image50.emf"/><Relationship Id="rId5" Type="http://schemas.openxmlformats.org/officeDocument/2006/relationships/image" Target="../media/image31.emf"/><Relationship Id="rId15" Type="http://schemas.openxmlformats.org/officeDocument/2006/relationships/image" Target="../media/image41.emf"/><Relationship Id="rId23" Type="http://schemas.openxmlformats.org/officeDocument/2006/relationships/image" Target="../media/image49.emf"/><Relationship Id="rId10" Type="http://schemas.openxmlformats.org/officeDocument/2006/relationships/image" Target="../media/image36.emf"/><Relationship Id="rId19" Type="http://schemas.openxmlformats.org/officeDocument/2006/relationships/image" Target="../media/image45.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40.emf"/><Relationship Id="rId22"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（最大出力合計61,542kW）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（最大出力合計60,180kW）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（最大出力合計1,362kW）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42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42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42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42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42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43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43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43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43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43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43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43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43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43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43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44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44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442"/>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443"/>
                </a:ext>
              </a:extLst>
            </xdr:cNvPicPr>
          </xdr:nvPicPr>
          <xdr:blipFill>
            <a:blip xmlns:r="http://schemas.openxmlformats.org/officeDocument/2006/relationships" r:embed="rId47"/>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444"/>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445"/>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446"/>
                </a:ext>
              </a:extLst>
            </xdr:cNvPicPr>
          </xdr:nvPicPr>
          <xdr:blipFill>
            <a:blip xmlns:r="http://schemas.openxmlformats.org/officeDocument/2006/relationships" r:embed="rId48"/>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447"/>
                </a:ext>
              </a:extLst>
            </xdr:cNvPicPr>
          </xdr:nvPicPr>
          <xdr:blipFill>
            <a:blip xmlns:r="http://schemas.openxmlformats.org/officeDocument/2006/relationships" r:embed="rId49"/>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448"/>
                </a:ext>
              </a:extLst>
            </xdr:cNvPicPr>
          </xdr:nvPicPr>
          <xdr:blipFill>
            <a:blip xmlns:r="http://schemas.openxmlformats.org/officeDocument/2006/relationships" r:embed="rId47"/>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449"/>
                </a:ext>
              </a:extLst>
            </xdr:cNvPicPr>
          </xdr:nvPicPr>
          <xdr:blipFill>
            <a:blip xmlns:r="http://schemas.openxmlformats.org/officeDocument/2006/relationships" r:embed="rId50"/>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450"/>
                </a:ext>
              </a:extLst>
            </xdr:cNvPicPr>
          </xdr:nvPicPr>
          <xdr:blipFill>
            <a:blip xmlns:r="http://schemas.openxmlformats.org/officeDocument/2006/relationships" r:embed="rId51"/>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451"/>
                </a:ext>
              </a:extLst>
            </xdr:cNvPicPr>
          </xdr:nvPicPr>
          <xdr:blipFill>
            <a:blip xmlns:r="http://schemas.openxmlformats.org/officeDocument/2006/relationships" r:embed="rId52"/>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452"/>
                </a:ext>
              </a:extLst>
            </xdr:cNvPicPr>
          </xdr:nvPicPr>
          <xdr:blipFill>
            <a:blip xmlns:r="http://schemas.openxmlformats.org/officeDocument/2006/relationships" r:embed="rId53"/>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453"/>
                </a:ext>
              </a:extLst>
            </xdr:cNvPicPr>
          </xdr:nvPicPr>
          <xdr:blipFill>
            <a:blip xmlns:r="http://schemas.openxmlformats.org/officeDocument/2006/relationships" r:embed="rId54"/>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454"/>
                </a:ext>
              </a:extLst>
            </xdr:cNvPicPr>
          </xdr:nvPicPr>
          <xdr:blipFill>
            <a:blip xmlns:r="http://schemas.openxmlformats.org/officeDocument/2006/relationships" r:embed="rId55"/>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455"/>
                </a:ext>
              </a:extLst>
            </xdr:cNvPicPr>
          </xdr:nvPicPr>
          <xdr:blipFill>
            <a:blip xmlns:r="http://schemas.openxmlformats.org/officeDocument/2006/relationships" r:embed="rId56"/>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456"/>
                </a:ext>
              </a:extLst>
            </xdr:cNvPicPr>
          </xdr:nvPicPr>
          <xdr:blipFill>
            <a:blip xmlns:r="http://schemas.openxmlformats.org/officeDocument/2006/relationships" r:embed="rId56"/>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457"/>
                </a:ext>
              </a:extLst>
            </xdr:cNvPicPr>
          </xdr:nvPicPr>
          <xdr:blipFill>
            <a:blip xmlns:r="http://schemas.openxmlformats.org/officeDocument/2006/relationships" r:embed="rId56"/>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458"/>
                </a:ext>
              </a:extLst>
            </xdr:cNvPicPr>
          </xdr:nvPicPr>
          <xdr:blipFill>
            <a:blip xmlns:r="http://schemas.openxmlformats.org/officeDocument/2006/relationships" r:embed="rId56"/>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459"/>
                </a:ext>
              </a:extLst>
            </xdr:cNvPicPr>
          </xdr:nvPicPr>
          <xdr:blipFill>
            <a:blip xmlns:r="http://schemas.openxmlformats.org/officeDocument/2006/relationships" r:embed="rId56"/>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460"/>
                </a:ext>
              </a:extLst>
            </xdr:cNvPicPr>
          </xdr:nvPicPr>
          <xdr:blipFill>
            <a:blip xmlns:r="http://schemas.openxmlformats.org/officeDocument/2006/relationships" r:embed="rId56"/>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461"/>
                </a:ext>
              </a:extLst>
            </xdr:cNvPicPr>
          </xdr:nvPicPr>
          <xdr:blipFill>
            <a:blip xmlns:r="http://schemas.openxmlformats.org/officeDocument/2006/relationships" r:embed="rId56"/>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462"/>
                </a:ext>
              </a:extLst>
            </xdr:cNvPicPr>
          </xdr:nvPicPr>
          <xdr:blipFill>
            <a:blip xmlns:r="http://schemas.openxmlformats.org/officeDocument/2006/relationships" r:embed="rId56"/>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463"/>
                </a:ext>
              </a:extLst>
            </xdr:cNvPicPr>
          </xdr:nvPicPr>
          <xdr:blipFill>
            <a:blip xmlns:r="http://schemas.openxmlformats.org/officeDocument/2006/relationships" r:embed="rId56"/>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464"/>
                </a:ext>
              </a:extLst>
            </xdr:cNvPicPr>
          </xdr:nvPicPr>
          <xdr:blipFill>
            <a:blip xmlns:r="http://schemas.openxmlformats.org/officeDocument/2006/relationships" r:embed="rId56"/>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P4" zoomScale="70" zoomScaleNormal="70" workbookViewId="0">
      <selection activeCell="AK39" sqref="AK39:AQ39"/>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大分県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78.3</v>
      </c>
      <c r="O3" s="129"/>
      <c r="P3" s="129"/>
      <c r="Q3" s="130"/>
      <c r="R3" s="1"/>
      <c r="S3" s="131" t="s">
        <v>8</v>
      </c>
      <c r="T3" s="132"/>
      <c r="U3" s="132"/>
      <c r="V3" s="132"/>
      <c r="W3" s="132"/>
      <c r="X3" s="132"/>
      <c r="Y3" s="132"/>
      <c r="Z3" s="132"/>
      <c r="AA3" s="132"/>
      <c r="AB3" s="132"/>
      <c r="AC3" s="132"/>
      <c r="AD3" s="132"/>
      <c r="AE3" s="132"/>
      <c r="AF3" s="132"/>
      <c r="AG3" s="132"/>
      <c r="AH3" s="133"/>
      <c r="AI3" s="1"/>
      <c r="AJ3" s="1"/>
      <c r="AK3" s="118" t="s">
        <v>257</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11</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279710</v>
      </c>
      <c r="G12" s="162"/>
      <c r="H12" s="161">
        <f>データ!X6</f>
        <v>277513</v>
      </c>
      <c r="I12" s="162"/>
      <c r="J12" s="161">
        <f>データ!Y6</f>
        <v>271463</v>
      </c>
      <c r="K12" s="162"/>
      <c r="L12" s="161">
        <f>データ!Z6</f>
        <v>266021</v>
      </c>
      <c r="M12" s="162"/>
      <c r="N12" s="150">
        <f>データ!AA6</f>
        <v>195353</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1598</v>
      </c>
      <c r="G15" s="171"/>
      <c r="H15" s="171">
        <f>データ!AM6</f>
        <v>1578</v>
      </c>
      <c r="I15" s="171"/>
      <c r="J15" s="171">
        <f>データ!AN6</f>
        <v>1621</v>
      </c>
      <c r="K15" s="171"/>
      <c r="L15" s="171">
        <f>データ!AO6</f>
        <v>1657</v>
      </c>
      <c r="M15" s="171"/>
      <c r="N15" s="172">
        <f>データ!AP6</f>
        <v>1596</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281308</v>
      </c>
      <c r="G16" s="177"/>
      <c r="H16" s="177">
        <f>データ!AR6</f>
        <v>279091</v>
      </c>
      <c r="I16" s="177"/>
      <c r="J16" s="177">
        <f>データ!AS6</f>
        <v>273084</v>
      </c>
      <c r="K16" s="177"/>
      <c r="L16" s="177">
        <f>データ!AT6</f>
        <v>267678</v>
      </c>
      <c r="M16" s="177"/>
      <c r="N16" s="166">
        <f>データ!AU6</f>
        <v>196949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1909922</v>
      </c>
      <c r="G19" s="180"/>
      <c r="H19" s="180"/>
      <c r="I19" s="180">
        <f>データ!AW6</f>
        <v>62738</v>
      </c>
      <c r="J19" s="180"/>
      <c r="K19" s="180"/>
      <c r="L19" s="180">
        <f>データ!AX6</f>
        <v>1972660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85" t="s">
        <v>255</v>
      </c>
      <c r="AL40" s="186"/>
      <c r="AM40" s="186"/>
      <c r="AN40" s="186"/>
      <c r="AO40" s="186"/>
      <c r="AP40" s="186"/>
      <c r="AQ40" s="187"/>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85"/>
      <c r="AL41" s="186"/>
      <c r="AM41" s="186"/>
      <c r="AN41" s="186"/>
      <c r="AO41" s="186"/>
      <c r="AP41" s="186"/>
      <c r="AQ41" s="187"/>
    </row>
    <row r="42" spans="1:43" ht="43.35" customHeight="1" x14ac:dyDescent="0.15">
      <c r="A42" s="1"/>
      <c r="B42" s="191"/>
      <c r="C42" s="192"/>
      <c r="D42" s="192"/>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85"/>
      <c r="AL42" s="186"/>
      <c r="AM42" s="186"/>
      <c r="AN42" s="186"/>
      <c r="AO42" s="186"/>
      <c r="AP42" s="186"/>
      <c r="AQ42" s="187"/>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85"/>
      <c r="AL43" s="186"/>
      <c r="AM43" s="186"/>
      <c r="AN43" s="186"/>
      <c r="AO43" s="186"/>
      <c r="AP43" s="186"/>
      <c r="AQ43" s="187"/>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85"/>
      <c r="AL44" s="186"/>
      <c r="AM44" s="186"/>
      <c r="AN44" s="186"/>
      <c r="AO44" s="186"/>
      <c r="AP44" s="186"/>
      <c r="AQ44" s="187"/>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85"/>
      <c r="AL45" s="186"/>
      <c r="AM45" s="186"/>
      <c r="AN45" s="186"/>
      <c r="AO45" s="186"/>
      <c r="AP45" s="186"/>
      <c r="AQ45" s="187"/>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85"/>
      <c r="AL46" s="186"/>
      <c r="AM46" s="186"/>
      <c r="AN46" s="186"/>
      <c r="AO46" s="186"/>
      <c r="AP46" s="186"/>
      <c r="AQ46" s="187"/>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85"/>
      <c r="AL47" s="186"/>
      <c r="AM47" s="186"/>
      <c r="AN47" s="186"/>
      <c r="AO47" s="186"/>
      <c r="AP47" s="186"/>
      <c r="AQ47" s="187"/>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85"/>
      <c r="AL48" s="186"/>
      <c r="AM48" s="186"/>
      <c r="AN48" s="186"/>
      <c r="AO48" s="186"/>
      <c r="AP48" s="186"/>
      <c r="AQ48" s="187"/>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85"/>
      <c r="AL49" s="186"/>
      <c r="AM49" s="186"/>
      <c r="AN49" s="186"/>
      <c r="AO49" s="186"/>
      <c r="AP49" s="186"/>
      <c r="AQ49" s="187"/>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85"/>
      <c r="AL50" s="186"/>
      <c r="AM50" s="186"/>
      <c r="AN50" s="186"/>
      <c r="AO50" s="186"/>
      <c r="AP50" s="186"/>
      <c r="AQ50" s="187"/>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85"/>
      <c r="AL51" s="186"/>
      <c r="AM51" s="186"/>
      <c r="AN51" s="186"/>
      <c r="AO51" s="186"/>
      <c r="AP51" s="186"/>
      <c r="AQ51" s="187"/>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85"/>
      <c r="AL52" s="186"/>
      <c r="AM52" s="186"/>
      <c r="AN52" s="186"/>
      <c r="AO52" s="186"/>
      <c r="AP52" s="186"/>
      <c r="AQ52" s="187"/>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85"/>
      <c r="AL53" s="186"/>
      <c r="AM53" s="186"/>
      <c r="AN53" s="186"/>
      <c r="AO53" s="186"/>
      <c r="AP53" s="186"/>
      <c r="AQ53" s="187"/>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85"/>
      <c r="AL54" s="186"/>
      <c r="AM54" s="186"/>
      <c r="AN54" s="186"/>
      <c r="AO54" s="186"/>
      <c r="AP54" s="186"/>
      <c r="AQ54" s="187"/>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85"/>
      <c r="AL55" s="186"/>
      <c r="AM55" s="186"/>
      <c r="AN55" s="186"/>
      <c r="AO55" s="186"/>
      <c r="AP55" s="186"/>
      <c r="AQ55" s="187"/>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85"/>
      <c r="AL56" s="186"/>
      <c r="AM56" s="186"/>
      <c r="AN56" s="186"/>
      <c r="AO56" s="186"/>
      <c r="AP56" s="186"/>
      <c r="AQ56" s="187"/>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85"/>
      <c r="AL57" s="186"/>
      <c r="AM57" s="186"/>
      <c r="AN57" s="186"/>
      <c r="AO57" s="186"/>
      <c r="AP57" s="186"/>
      <c r="AQ57" s="187"/>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85"/>
      <c r="AL58" s="186"/>
      <c r="AM58" s="186"/>
      <c r="AN58" s="186"/>
      <c r="AO58" s="186"/>
      <c r="AP58" s="186"/>
      <c r="AQ58" s="187"/>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85"/>
      <c r="AL59" s="186"/>
      <c r="AM59" s="186"/>
      <c r="AN59" s="186"/>
      <c r="AO59" s="186"/>
      <c r="AP59" s="186"/>
      <c r="AQ59" s="187"/>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85"/>
      <c r="AL60" s="186"/>
      <c r="AM60" s="186"/>
      <c r="AN60" s="186"/>
      <c r="AO60" s="186"/>
      <c r="AP60" s="186"/>
      <c r="AQ60" s="187"/>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85"/>
      <c r="AL61" s="186"/>
      <c r="AM61" s="186"/>
      <c r="AN61" s="186"/>
      <c r="AO61" s="186"/>
      <c r="AP61" s="186"/>
      <c r="AQ61" s="187"/>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85"/>
      <c r="AL62" s="186"/>
      <c r="AM62" s="186"/>
      <c r="AN62" s="186"/>
      <c r="AO62" s="186"/>
      <c r="AP62" s="186"/>
      <c r="AQ62" s="187"/>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85"/>
      <c r="AL63" s="186"/>
      <c r="AM63" s="186"/>
      <c r="AN63" s="186"/>
      <c r="AO63" s="186"/>
      <c r="AP63" s="186"/>
      <c r="AQ63" s="187"/>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85"/>
      <c r="AL64" s="186"/>
      <c r="AM64" s="186"/>
      <c r="AN64" s="186"/>
      <c r="AO64" s="186"/>
      <c r="AP64" s="186"/>
      <c r="AQ64" s="187"/>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85"/>
      <c r="AL65" s="186"/>
      <c r="AM65" s="186"/>
      <c r="AN65" s="186"/>
      <c r="AO65" s="186"/>
      <c r="AP65" s="186"/>
      <c r="AQ65" s="187"/>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85"/>
      <c r="AL66" s="186"/>
      <c r="AM66" s="186"/>
      <c r="AN66" s="186"/>
      <c r="AO66" s="186"/>
      <c r="AP66" s="186"/>
      <c r="AQ66" s="187"/>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85"/>
      <c r="AL67" s="186"/>
      <c r="AM67" s="186"/>
      <c r="AN67" s="186"/>
      <c r="AO67" s="186"/>
      <c r="AP67" s="186"/>
      <c r="AQ67" s="187"/>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85"/>
      <c r="AL68" s="186"/>
      <c r="AM68" s="186"/>
      <c r="AN68" s="186"/>
      <c r="AO68" s="186"/>
      <c r="AP68" s="186"/>
      <c r="AQ68" s="187"/>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85"/>
      <c r="AL69" s="186"/>
      <c r="AM69" s="186"/>
      <c r="AN69" s="186"/>
      <c r="AO69" s="186"/>
      <c r="AP69" s="186"/>
      <c r="AQ69" s="187"/>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85"/>
      <c r="AL70" s="186"/>
      <c r="AM70" s="186"/>
      <c r="AN70" s="186"/>
      <c r="AO70" s="186"/>
      <c r="AP70" s="186"/>
      <c r="AQ70" s="187"/>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85"/>
      <c r="AL71" s="186"/>
      <c r="AM71" s="186"/>
      <c r="AN71" s="186"/>
      <c r="AO71" s="186"/>
      <c r="AP71" s="186"/>
      <c r="AQ71" s="187"/>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85"/>
      <c r="AL72" s="186"/>
      <c r="AM72" s="186"/>
      <c r="AN72" s="186"/>
      <c r="AO72" s="186"/>
      <c r="AP72" s="186"/>
      <c r="AQ72" s="187"/>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85"/>
      <c r="AL73" s="186"/>
      <c r="AM73" s="186"/>
      <c r="AN73" s="186"/>
      <c r="AO73" s="186"/>
      <c r="AP73" s="186"/>
      <c r="AQ73" s="187"/>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85"/>
      <c r="AL74" s="186"/>
      <c r="AM74" s="186"/>
      <c r="AN74" s="186"/>
      <c r="AO74" s="186"/>
      <c r="AP74" s="186"/>
      <c r="AQ74" s="187"/>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85"/>
      <c r="AL75" s="186"/>
      <c r="AM75" s="186"/>
      <c r="AN75" s="186"/>
      <c r="AO75" s="186"/>
      <c r="AP75" s="186"/>
      <c r="AQ75" s="187"/>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85"/>
      <c r="AL76" s="186"/>
      <c r="AM76" s="186"/>
      <c r="AN76" s="186"/>
      <c r="AO76" s="186"/>
      <c r="AP76" s="186"/>
      <c r="AQ76" s="187"/>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85"/>
      <c r="AL77" s="186"/>
      <c r="AM77" s="186"/>
      <c r="AN77" s="186"/>
      <c r="AO77" s="186"/>
      <c r="AP77" s="186"/>
      <c r="AQ77" s="187"/>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85"/>
      <c r="AL78" s="186"/>
      <c r="AM78" s="186"/>
      <c r="AN78" s="186"/>
      <c r="AO78" s="186"/>
      <c r="AP78" s="186"/>
      <c r="AQ78" s="187"/>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85"/>
      <c r="AL79" s="186"/>
      <c r="AM79" s="186"/>
      <c r="AN79" s="186"/>
      <c r="AO79" s="186"/>
      <c r="AP79" s="186"/>
      <c r="AQ79" s="187"/>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85"/>
      <c r="AL80" s="186"/>
      <c r="AM80" s="186"/>
      <c r="AN80" s="186"/>
      <c r="AO80" s="186"/>
      <c r="AP80" s="186"/>
      <c r="AQ80" s="187"/>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85"/>
      <c r="AL81" s="186"/>
      <c r="AM81" s="186"/>
      <c r="AN81" s="186"/>
      <c r="AO81" s="186"/>
      <c r="AP81" s="186"/>
      <c r="AQ81" s="187"/>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85"/>
      <c r="AL82" s="186"/>
      <c r="AM82" s="186"/>
      <c r="AN82" s="186"/>
      <c r="AO82" s="186"/>
      <c r="AP82" s="186"/>
      <c r="AQ82" s="187"/>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85"/>
      <c r="AL83" s="186"/>
      <c r="AM83" s="186"/>
      <c r="AN83" s="186"/>
      <c r="AO83" s="186"/>
      <c r="AP83" s="186"/>
      <c r="AQ83" s="187"/>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85"/>
      <c r="AL84" s="186"/>
      <c r="AM84" s="186"/>
      <c r="AN84" s="186"/>
      <c r="AO84" s="186"/>
      <c r="AP84" s="186"/>
      <c r="AQ84" s="187"/>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85"/>
      <c r="AL85" s="186"/>
      <c r="AM85" s="186"/>
      <c r="AN85" s="186"/>
      <c r="AO85" s="186"/>
      <c r="AP85" s="186"/>
      <c r="AQ85" s="187"/>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85"/>
      <c r="AL86" s="186"/>
      <c r="AM86" s="186"/>
      <c r="AN86" s="186"/>
      <c r="AO86" s="186"/>
      <c r="AP86" s="186"/>
      <c r="AQ86" s="187"/>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85"/>
      <c r="AL87" s="186"/>
      <c r="AM87" s="186"/>
      <c r="AN87" s="186"/>
      <c r="AO87" s="186"/>
      <c r="AP87" s="186"/>
      <c r="AQ87" s="187"/>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85"/>
      <c r="AL88" s="186"/>
      <c r="AM88" s="186"/>
      <c r="AN88" s="186"/>
      <c r="AO88" s="186"/>
      <c r="AP88" s="186"/>
      <c r="AQ88" s="187"/>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85"/>
      <c r="AL89" s="186"/>
      <c r="AM89" s="186"/>
      <c r="AN89" s="186"/>
      <c r="AO89" s="186"/>
      <c r="AP89" s="186"/>
      <c r="AQ89" s="187"/>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85"/>
      <c r="AL90" s="186"/>
      <c r="AM90" s="186"/>
      <c r="AN90" s="186"/>
      <c r="AO90" s="186"/>
      <c r="AP90" s="186"/>
      <c r="AQ90" s="187"/>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85"/>
      <c r="AL91" s="186"/>
      <c r="AM91" s="186"/>
      <c r="AN91" s="186"/>
      <c r="AO91" s="186"/>
      <c r="AP91" s="186"/>
      <c r="AQ91" s="187"/>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85"/>
      <c r="AL92" s="186"/>
      <c r="AM92" s="186"/>
      <c r="AN92" s="186"/>
      <c r="AO92" s="186"/>
      <c r="AP92" s="186"/>
      <c r="AQ92" s="187"/>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85"/>
      <c r="AL93" s="186"/>
      <c r="AM93" s="186"/>
      <c r="AN93" s="186"/>
      <c r="AO93" s="186"/>
      <c r="AP93" s="186"/>
      <c r="AQ93" s="187"/>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85"/>
      <c r="AL94" s="186"/>
      <c r="AM94" s="186"/>
      <c r="AN94" s="186"/>
      <c r="AO94" s="186"/>
      <c r="AP94" s="186"/>
      <c r="AQ94" s="187"/>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85"/>
      <c r="AL95" s="186"/>
      <c r="AM95" s="186"/>
      <c r="AN95" s="186"/>
      <c r="AO95" s="186"/>
      <c r="AP95" s="186"/>
      <c r="AQ95" s="187"/>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88"/>
      <c r="AL96" s="189"/>
      <c r="AM96" s="189"/>
      <c r="AN96" s="189"/>
      <c r="AO96" s="189"/>
      <c r="AP96" s="189"/>
      <c r="AQ96" s="190"/>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93"/>
      <c r="AL98" s="194"/>
      <c r="AM98" s="194"/>
      <c r="AN98" s="194"/>
      <c r="AO98" s="194"/>
      <c r="AP98" s="194"/>
      <c r="AQ98" s="195"/>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6" t="s">
        <v>256</v>
      </c>
      <c r="AL99" s="197"/>
      <c r="AM99" s="197"/>
      <c r="AN99" s="197"/>
      <c r="AO99" s="197"/>
      <c r="AP99" s="197"/>
      <c r="AQ99" s="198"/>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9"/>
      <c r="AL100" s="197"/>
      <c r="AM100" s="197"/>
      <c r="AN100" s="197"/>
      <c r="AO100" s="197"/>
      <c r="AP100" s="197"/>
      <c r="AQ100" s="198"/>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9"/>
      <c r="AL101" s="197"/>
      <c r="AM101" s="197"/>
      <c r="AN101" s="197"/>
      <c r="AO101" s="197"/>
      <c r="AP101" s="197"/>
      <c r="AQ101" s="198"/>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9"/>
      <c r="AL102" s="197"/>
      <c r="AM102" s="197"/>
      <c r="AN102" s="197"/>
      <c r="AO102" s="197"/>
      <c r="AP102" s="197"/>
      <c r="AQ102" s="198"/>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9"/>
      <c r="AL103" s="197"/>
      <c r="AM103" s="197"/>
      <c r="AN103" s="197"/>
      <c r="AO103" s="197"/>
      <c r="AP103" s="197"/>
      <c r="AQ103" s="198"/>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9"/>
      <c r="AL104" s="197"/>
      <c r="AM104" s="197"/>
      <c r="AN104" s="197"/>
      <c r="AO104" s="197"/>
      <c r="AP104" s="197"/>
      <c r="AQ104" s="198"/>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9"/>
      <c r="AL105" s="197"/>
      <c r="AM105" s="197"/>
      <c r="AN105" s="197"/>
      <c r="AO105" s="197"/>
      <c r="AP105" s="197"/>
      <c r="AQ105" s="198"/>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9"/>
      <c r="AL106" s="197"/>
      <c r="AM106" s="197"/>
      <c r="AN106" s="197"/>
      <c r="AO106" s="197"/>
      <c r="AP106" s="197"/>
      <c r="AQ106" s="198"/>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9"/>
      <c r="AL107" s="197"/>
      <c r="AM107" s="197"/>
      <c r="AN107" s="197"/>
      <c r="AO107" s="197"/>
      <c r="AP107" s="197"/>
      <c r="AQ107" s="198"/>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9"/>
      <c r="AL108" s="197"/>
      <c r="AM108" s="197"/>
      <c r="AN108" s="197"/>
      <c r="AO108" s="197"/>
      <c r="AP108" s="197"/>
      <c r="AQ108" s="198"/>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9"/>
      <c r="AL109" s="197"/>
      <c r="AM109" s="197"/>
      <c r="AN109" s="197"/>
      <c r="AO109" s="197"/>
      <c r="AP109" s="197"/>
      <c r="AQ109" s="198"/>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9"/>
      <c r="AL110" s="197"/>
      <c r="AM110" s="197"/>
      <c r="AN110" s="197"/>
      <c r="AO110" s="197"/>
      <c r="AP110" s="197"/>
      <c r="AQ110" s="198"/>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9"/>
      <c r="AL111" s="197"/>
      <c r="AM111" s="197"/>
      <c r="AN111" s="197"/>
      <c r="AO111" s="197"/>
      <c r="AP111" s="197"/>
      <c r="AQ111" s="198"/>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9"/>
      <c r="AL112" s="197"/>
      <c r="AM112" s="197"/>
      <c r="AN112" s="197"/>
      <c r="AO112" s="197"/>
      <c r="AP112" s="197"/>
      <c r="AQ112" s="198"/>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9"/>
      <c r="AL113" s="197"/>
      <c r="AM113" s="197"/>
      <c r="AN113" s="197"/>
      <c r="AO113" s="197"/>
      <c r="AP113" s="197"/>
      <c r="AQ113" s="198"/>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9"/>
      <c r="AL114" s="197"/>
      <c r="AM114" s="197"/>
      <c r="AN114" s="197"/>
      <c r="AO114" s="197"/>
      <c r="AP114" s="197"/>
      <c r="AQ114" s="198"/>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9"/>
      <c r="AL115" s="197"/>
      <c r="AM115" s="197"/>
      <c r="AN115" s="197"/>
      <c r="AO115" s="197"/>
      <c r="AP115" s="197"/>
      <c r="AQ115" s="198"/>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9"/>
      <c r="AL116" s="197"/>
      <c r="AM116" s="197"/>
      <c r="AN116" s="197"/>
      <c r="AO116" s="197"/>
      <c r="AP116" s="197"/>
      <c r="AQ116" s="198"/>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200"/>
      <c r="AL117" s="201"/>
      <c r="AM117" s="201"/>
      <c r="AN117" s="201"/>
      <c r="AO117" s="201"/>
      <c r="AP117" s="201"/>
      <c r="AQ117" s="202"/>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A413gph+E11nm/hfduX2q10WIqCuoMYd982QZ7ZyyT0yUQUg1rNWKQI9NhIp0Zo4KHEwGblvoMJIy3l4oSKwkg==" saltValue="0zmZJAtXN26fX/mx2mzDf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x14ac:dyDescent="0.15">
      <c r="A6" s="49" t="s">
        <v>115</v>
      </c>
      <c r="B6" s="67" t="str">
        <f>B7</f>
        <v>2018</v>
      </c>
      <c r="C6" s="67" t="str">
        <f t="shared" ref="C6:AX6" si="6">C7</f>
        <v>440001</v>
      </c>
      <c r="D6" s="67" t="str">
        <f t="shared" si="6"/>
        <v>46</v>
      </c>
      <c r="E6" s="67" t="str">
        <f t="shared" si="6"/>
        <v>04</v>
      </c>
      <c r="F6" s="67" t="str">
        <f t="shared" si="6"/>
        <v>0</v>
      </c>
      <c r="G6" s="67" t="str">
        <f t="shared" si="6"/>
        <v>000</v>
      </c>
      <c r="H6" s="67" t="str">
        <f t="shared" si="6"/>
        <v>大分県</v>
      </c>
      <c r="I6" s="67" t="str">
        <f t="shared" si="6"/>
        <v>法適用</v>
      </c>
      <c r="J6" s="67" t="str">
        <f t="shared" si="6"/>
        <v>電気事業</v>
      </c>
      <c r="K6" s="67" t="str">
        <f t="shared" si="6"/>
        <v>自治体職員</v>
      </c>
      <c r="L6" s="68">
        <f t="shared" si="6"/>
        <v>78.3</v>
      </c>
      <c r="M6" s="69">
        <f t="shared" si="6"/>
        <v>11</v>
      </c>
      <c r="N6" s="69" t="str">
        <f t="shared" si="6"/>
        <v>-</v>
      </c>
      <c r="O6" s="69" t="str">
        <f t="shared" si="6"/>
        <v>-</v>
      </c>
      <c r="P6" s="69">
        <f t="shared" si="6"/>
        <v>1</v>
      </c>
      <c r="Q6" s="69" t="str">
        <f t="shared" si="6"/>
        <v>-</v>
      </c>
      <c r="R6" s="70" t="str">
        <f>R7</f>
        <v>令和8年3月31日　大野川発電所　他</v>
      </c>
      <c r="S6" s="71" t="str">
        <f t="shared" si="6"/>
        <v>令和15年7月　松岡太陽光発電所</v>
      </c>
      <c r="T6" s="67" t="str">
        <f t="shared" si="6"/>
        <v>無</v>
      </c>
      <c r="U6" s="71" t="str">
        <f t="shared" si="6"/>
        <v>九州電力株式会社</v>
      </c>
      <c r="V6" s="68" t="str">
        <f t="shared" si="6"/>
        <v>-</v>
      </c>
      <c r="W6" s="69">
        <f>W7</f>
        <v>279710</v>
      </c>
      <c r="X6" s="69">
        <f t="shared" si="6"/>
        <v>277513</v>
      </c>
      <c r="Y6" s="69">
        <f t="shared" si="6"/>
        <v>271463</v>
      </c>
      <c r="Z6" s="69">
        <f t="shared" si="6"/>
        <v>266021</v>
      </c>
      <c r="AA6" s="69">
        <f t="shared" si="6"/>
        <v>195353</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1598</v>
      </c>
      <c r="AM6" s="69">
        <f t="shared" si="6"/>
        <v>1578</v>
      </c>
      <c r="AN6" s="69">
        <f t="shared" si="6"/>
        <v>1621</v>
      </c>
      <c r="AO6" s="69">
        <f t="shared" si="6"/>
        <v>1657</v>
      </c>
      <c r="AP6" s="69">
        <f t="shared" si="6"/>
        <v>1596</v>
      </c>
      <c r="AQ6" s="69">
        <f t="shared" si="6"/>
        <v>281308</v>
      </c>
      <c r="AR6" s="69">
        <f t="shared" si="6"/>
        <v>279091</v>
      </c>
      <c r="AS6" s="69">
        <f t="shared" si="6"/>
        <v>273084</v>
      </c>
      <c r="AT6" s="69">
        <f t="shared" si="6"/>
        <v>267678</v>
      </c>
      <c r="AU6" s="69">
        <f t="shared" si="6"/>
        <v>196949</v>
      </c>
      <c r="AV6" s="69">
        <f t="shared" si="6"/>
        <v>1909922</v>
      </c>
      <c r="AW6" s="69">
        <f t="shared" si="6"/>
        <v>62738</v>
      </c>
      <c r="AX6" s="69">
        <f t="shared" si="6"/>
        <v>1972660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116</v>
      </c>
      <c r="C7" s="77" t="s">
        <v>117</v>
      </c>
      <c r="D7" s="77" t="s">
        <v>118</v>
      </c>
      <c r="E7" s="77" t="s">
        <v>119</v>
      </c>
      <c r="F7" s="77" t="s">
        <v>120</v>
      </c>
      <c r="G7" s="77" t="s">
        <v>121</v>
      </c>
      <c r="H7" s="77" t="s">
        <v>122</v>
      </c>
      <c r="I7" s="77" t="s">
        <v>123</v>
      </c>
      <c r="J7" s="77" t="s">
        <v>124</v>
      </c>
      <c r="K7" s="77" t="s">
        <v>125</v>
      </c>
      <c r="L7" s="78">
        <v>78.3</v>
      </c>
      <c r="M7" s="79">
        <v>11</v>
      </c>
      <c r="N7" s="79" t="s">
        <v>126</v>
      </c>
      <c r="O7" s="80" t="s">
        <v>126</v>
      </c>
      <c r="P7" s="80">
        <v>1</v>
      </c>
      <c r="Q7" s="80" t="s">
        <v>126</v>
      </c>
      <c r="R7" s="81" t="s">
        <v>127</v>
      </c>
      <c r="S7" s="81" t="s">
        <v>128</v>
      </c>
      <c r="T7" s="82" t="s">
        <v>129</v>
      </c>
      <c r="U7" s="81" t="s">
        <v>130</v>
      </c>
      <c r="V7" s="78" t="s">
        <v>126</v>
      </c>
      <c r="W7" s="80">
        <v>279710</v>
      </c>
      <c r="X7" s="80">
        <v>277513</v>
      </c>
      <c r="Y7" s="80">
        <v>271463</v>
      </c>
      <c r="Z7" s="80">
        <v>266021</v>
      </c>
      <c r="AA7" s="80">
        <v>195353</v>
      </c>
      <c r="AB7" s="80" t="s">
        <v>126</v>
      </c>
      <c r="AC7" s="80" t="s">
        <v>126</v>
      </c>
      <c r="AD7" s="80" t="s">
        <v>126</v>
      </c>
      <c r="AE7" s="80" t="s">
        <v>126</v>
      </c>
      <c r="AF7" s="80" t="s">
        <v>126</v>
      </c>
      <c r="AG7" s="80" t="s">
        <v>126</v>
      </c>
      <c r="AH7" s="80" t="s">
        <v>126</v>
      </c>
      <c r="AI7" s="80" t="s">
        <v>126</v>
      </c>
      <c r="AJ7" s="80" t="s">
        <v>126</v>
      </c>
      <c r="AK7" s="80" t="s">
        <v>126</v>
      </c>
      <c r="AL7" s="80">
        <v>1598</v>
      </c>
      <c r="AM7" s="80">
        <v>1578</v>
      </c>
      <c r="AN7" s="80">
        <v>1621</v>
      </c>
      <c r="AO7" s="80">
        <v>1657</v>
      </c>
      <c r="AP7" s="80">
        <v>1596</v>
      </c>
      <c r="AQ7" s="80">
        <v>281308</v>
      </c>
      <c r="AR7" s="80">
        <v>279091</v>
      </c>
      <c r="AS7" s="80">
        <v>273084</v>
      </c>
      <c r="AT7" s="80">
        <v>267678</v>
      </c>
      <c r="AU7" s="80">
        <v>196949</v>
      </c>
      <c r="AV7" s="80">
        <v>1909922</v>
      </c>
      <c r="AW7" s="80">
        <v>62738</v>
      </c>
      <c r="AX7" s="80">
        <v>1972660</v>
      </c>
      <c r="AY7" s="83">
        <v>117</v>
      </c>
      <c r="AZ7" s="83">
        <v>117.4</v>
      </c>
      <c r="BA7" s="83">
        <v>120.4</v>
      </c>
      <c r="BB7" s="83">
        <v>129.9</v>
      </c>
      <c r="BC7" s="83">
        <v>111.6</v>
      </c>
      <c r="BD7" s="83">
        <v>125.7</v>
      </c>
      <c r="BE7" s="83">
        <v>129.69999999999999</v>
      </c>
      <c r="BF7" s="83">
        <v>135.9</v>
      </c>
      <c r="BG7" s="83">
        <v>130.5</v>
      </c>
      <c r="BH7" s="83">
        <v>129.9</v>
      </c>
      <c r="BI7" s="83">
        <v>100</v>
      </c>
      <c r="BJ7" s="83">
        <v>117.1</v>
      </c>
      <c r="BK7" s="83">
        <v>120.6</v>
      </c>
      <c r="BL7" s="83">
        <v>119.2</v>
      </c>
      <c r="BM7" s="83">
        <v>128.69999999999999</v>
      </c>
      <c r="BN7" s="83">
        <v>107.3</v>
      </c>
      <c r="BO7" s="83">
        <v>124.8</v>
      </c>
      <c r="BP7" s="83">
        <v>130.4</v>
      </c>
      <c r="BQ7" s="83">
        <v>136.30000000000001</v>
      </c>
      <c r="BR7" s="83">
        <v>130.69999999999999</v>
      </c>
      <c r="BS7" s="83">
        <v>128.9</v>
      </c>
      <c r="BT7" s="83">
        <v>100</v>
      </c>
      <c r="BU7" s="83">
        <v>641.1</v>
      </c>
      <c r="BV7" s="83">
        <v>442.8</v>
      </c>
      <c r="BW7" s="83">
        <v>312.5</v>
      </c>
      <c r="BX7" s="83">
        <v>413.3</v>
      </c>
      <c r="BY7" s="83">
        <v>348.1</v>
      </c>
      <c r="BZ7" s="83">
        <v>638.79999999999995</v>
      </c>
      <c r="CA7" s="83">
        <v>716.7</v>
      </c>
      <c r="CB7" s="83">
        <v>688</v>
      </c>
      <c r="CC7" s="83">
        <v>707.7</v>
      </c>
      <c r="CD7" s="83">
        <v>749.1</v>
      </c>
      <c r="CE7" s="83">
        <v>100</v>
      </c>
      <c r="CF7" s="83">
        <v>6982.8</v>
      </c>
      <c r="CG7" s="83">
        <v>6875.9</v>
      </c>
      <c r="CH7" s="83">
        <v>7243.1</v>
      </c>
      <c r="CI7" s="83">
        <v>6857.1</v>
      </c>
      <c r="CJ7" s="83">
        <v>9863.4</v>
      </c>
      <c r="CK7" s="83">
        <v>7493.6</v>
      </c>
      <c r="CL7" s="83">
        <v>8014.2</v>
      </c>
      <c r="CM7" s="83">
        <v>8260</v>
      </c>
      <c r="CN7" s="83">
        <v>8600.1</v>
      </c>
      <c r="CO7" s="83">
        <v>9078.5</v>
      </c>
      <c r="CP7" s="80">
        <v>841410</v>
      </c>
      <c r="CQ7" s="80">
        <v>854510</v>
      </c>
      <c r="CR7" s="80">
        <v>893381</v>
      </c>
      <c r="CS7" s="80">
        <v>1012217</v>
      </c>
      <c r="CT7" s="80">
        <v>451793</v>
      </c>
      <c r="CU7" s="80">
        <v>1146099</v>
      </c>
      <c r="CV7" s="80">
        <v>1494682</v>
      </c>
      <c r="CW7" s="80">
        <v>1543942</v>
      </c>
      <c r="CX7" s="80">
        <v>1467681</v>
      </c>
      <c r="CY7" s="80">
        <v>1533303</v>
      </c>
      <c r="CZ7" s="80">
        <v>61542</v>
      </c>
      <c r="DA7" s="83">
        <v>44.8</v>
      </c>
      <c r="DB7" s="83">
        <v>44.3</v>
      </c>
      <c r="DC7" s="83">
        <v>43.5</v>
      </c>
      <c r="DD7" s="83">
        <v>42.7</v>
      </c>
      <c r="DE7" s="83">
        <v>36.5</v>
      </c>
      <c r="DF7" s="83">
        <v>38.4</v>
      </c>
      <c r="DG7" s="83">
        <v>37.700000000000003</v>
      </c>
      <c r="DH7" s="83">
        <v>36.200000000000003</v>
      </c>
      <c r="DI7" s="83">
        <v>36.5</v>
      </c>
      <c r="DJ7" s="83">
        <v>35.299999999999997</v>
      </c>
      <c r="DK7" s="83">
        <v>32</v>
      </c>
      <c r="DL7" s="83">
        <v>27</v>
      </c>
      <c r="DM7" s="83">
        <v>25</v>
      </c>
      <c r="DN7" s="83">
        <v>21.3</v>
      </c>
      <c r="DO7" s="83">
        <v>25.9</v>
      </c>
      <c r="DP7" s="83">
        <v>21.1</v>
      </c>
      <c r="DQ7" s="83">
        <v>20</v>
      </c>
      <c r="DR7" s="83">
        <v>18.2</v>
      </c>
      <c r="DS7" s="83">
        <v>20.9</v>
      </c>
      <c r="DT7" s="83">
        <v>21.1</v>
      </c>
      <c r="DU7" s="83">
        <v>91</v>
      </c>
      <c r="DV7" s="83">
        <v>74.599999999999994</v>
      </c>
      <c r="DW7" s="83">
        <v>55.9</v>
      </c>
      <c r="DX7" s="83">
        <v>41.3</v>
      </c>
      <c r="DY7" s="83">
        <v>71.599999999999994</v>
      </c>
      <c r="DZ7" s="83">
        <v>128.80000000000001</v>
      </c>
      <c r="EA7" s="83">
        <v>109.9</v>
      </c>
      <c r="EB7" s="83">
        <v>103.6</v>
      </c>
      <c r="EC7" s="83">
        <v>95.7</v>
      </c>
      <c r="ED7" s="83">
        <v>88.5</v>
      </c>
      <c r="EE7" s="83">
        <v>69.099999999999994</v>
      </c>
      <c r="EF7" s="83">
        <v>69.7</v>
      </c>
      <c r="EG7" s="83">
        <v>68</v>
      </c>
      <c r="EH7" s="83">
        <v>68.400000000000006</v>
      </c>
      <c r="EI7" s="83">
        <v>68.3</v>
      </c>
      <c r="EJ7" s="83">
        <v>59.8</v>
      </c>
      <c r="EK7" s="83">
        <v>59.6</v>
      </c>
      <c r="EL7" s="83">
        <v>60.3</v>
      </c>
      <c r="EM7" s="83">
        <v>60.2</v>
      </c>
      <c r="EN7" s="83">
        <v>61.2</v>
      </c>
      <c r="EO7" s="83">
        <v>3</v>
      </c>
      <c r="EP7" s="83">
        <v>2.9</v>
      </c>
      <c r="EQ7" s="83">
        <v>2.9</v>
      </c>
      <c r="ER7" s="83">
        <v>2.9</v>
      </c>
      <c r="ES7" s="83">
        <v>3.2</v>
      </c>
      <c r="ET7" s="83">
        <v>16.2</v>
      </c>
      <c r="EU7" s="83">
        <v>18.7</v>
      </c>
      <c r="EV7" s="83">
        <v>20.5</v>
      </c>
      <c r="EW7" s="83">
        <v>21.4</v>
      </c>
      <c r="EX7" s="83">
        <v>22.6</v>
      </c>
      <c r="EY7" s="80">
        <v>60180</v>
      </c>
      <c r="EZ7" s="83">
        <v>45.4</v>
      </c>
      <c r="FA7" s="83">
        <v>45</v>
      </c>
      <c r="FB7" s="83">
        <v>44.1</v>
      </c>
      <c r="FC7" s="83">
        <v>43.2</v>
      </c>
      <c r="FD7" s="83">
        <v>37.1</v>
      </c>
      <c r="FE7" s="83">
        <v>39.5</v>
      </c>
      <c r="FF7" s="83">
        <v>39.1</v>
      </c>
      <c r="FG7" s="83">
        <v>37.299999999999997</v>
      </c>
      <c r="FH7" s="83">
        <v>38</v>
      </c>
      <c r="FI7" s="83">
        <v>36.5</v>
      </c>
      <c r="FJ7" s="83">
        <v>32.6</v>
      </c>
      <c r="FK7" s="83">
        <v>27.7</v>
      </c>
      <c r="FL7" s="83">
        <v>25.5</v>
      </c>
      <c r="FM7" s="83">
        <v>21.8</v>
      </c>
      <c r="FN7" s="83">
        <v>26.4</v>
      </c>
      <c r="FO7" s="83">
        <v>22</v>
      </c>
      <c r="FP7" s="83">
        <v>21.4</v>
      </c>
      <c r="FQ7" s="83">
        <v>19.3</v>
      </c>
      <c r="FR7" s="83">
        <v>20.6</v>
      </c>
      <c r="FS7" s="83">
        <v>21.6</v>
      </c>
      <c r="FT7" s="83">
        <v>93.9</v>
      </c>
      <c r="FU7" s="83">
        <v>76.8</v>
      </c>
      <c r="FV7" s="83">
        <v>57.5</v>
      </c>
      <c r="FW7" s="83">
        <v>42.6</v>
      </c>
      <c r="FX7" s="83">
        <v>74</v>
      </c>
      <c r="FY7" s="83">
        <v>105.7</v>
      </c>
      <c r="FZ7" s="83">
        <v>89.4</v>
      </c>
      <c r="GA7" s="83">
        <v>83.3</v>
      </c>
      <c r="GB7" s="83">
        <v>73.2</v>
      </c>
      <c r="GC7" s="83">
        <v>71.400000000000006</v>
      </c>
      <c r="GD7" s="83">
        <v>70.2</v>
      </c>
      <c r="GE7" s="83">
        <v>70.8</v>
      </c>
      <c r="GF7" s="83">
        <v>68.900000000000006</v>
      </c>
      <c r="GG7" s="83">
        <v>69.2</v>
      </c>
      <c r="GH7" s="83">
        <v>69</v>
      </c>
      <c r="GI7" s="83">
        <v>61.3</v>
      </c>
      <c r="GJ7" s="83">
        <v>61.7</v>
      </c>
      <c r="GK7" s="83">
        <v>62.1</v>
      </c>
      <c r="GL7" s="83">
        <v>62.6</v>
      </c>
      <c r="GM7" s="83">
        <v>63.4</v>
      </c>
      <c r="GN7" s="83">
        <v>0</v>
      </c>
      <c r="GO7" s="83">
        <v>0</v>
      </c>
      <c r="GP7" s="83">
        <v>0</v>
      </c>
      <c r="GQ7" s="83">
        <v>0</v>
      </c>
      <c r="GR7" s="83">
        <v>0</v>
      </c>
      <c r="GS7" s="83">
        <v>11.9</v>
      </c>
      <c r="GT7" s="83">
        <v>13.3</v>
      </c>
      <c r="GU7" s="83">
        <v>14.4</v>
      </c>
      <c r="GV7" s="83">
        <v>15.3</v>
      </c>
      <c r="GW7" s="83">
        <v>16.100000000000001</v>
      </c>
      <c r="GX7" s="80" t="s">
        <v>126</v>
      </c>
      <c r="GY7" s="83" t="s">
        <v>126</v>
      </c>
      <c r="GZ7" s="83" t="s">
        <v>126</v>
      </c>
      <c r="HA7" s="83" t="s">
        <v>126</v>
      </c>
      <c r="HB7" s="83" t="s">
        <v>126</v>
      </c>
      <c r="HC7" s="83" t="s">
        <v>126</v>
      </c>
      <c r="HD7" s="83">
        <v>31.4</v>
      </c>
      <c r="HE7" s="83">
        <v>31.3</v>
      </c>
      <c r="HF7" s="83">
        <v>30.4</v>
      </c>
      <c r="HG7" s="83">
        <v>31.1</v>
      </c>
      <c r="HH7" s="83">
        <v>31.5</v>
      </c>
      <c r="HI7" s="83" t="s">
        <v>126</v>
      </c>
      <c r="HJ7" s="83" t="s">
        <v>126</v>
      </c>
      <c r="HK7" s="83" t="s">
        <v>126</v>
      </c>
      <c r="HL7" s="83" t="s">
        <v>126</v>
      </c>
      <c r="HM7" s="83" t="s">
        <v>126</v>
      </c>
      <c r="HN7" s="83">
        <v>4</v>
      </c>
      <c r="HO7" s="83">
        <v>8.4</v>
      </c>
      <c r="HP7" s="83">
        <v>7.2</v>
      </c>
      <c r="HQ7" s="83">
        <v>45.8</v>
      </c>
      <c r="HR7" s="83">
        <v>43.9</v>
      </c>
      <c r="HS7" s="83" t="s">
        <v>126</v>
      </c>
      <c r="HT7" s="83" t="s">
        <v>126</v>
      </c>
      <c r="HU7" s="83" t="s">
        <v>126</v>
      </c>
      <c r="HV7" s="83" t="s">
        <v>126</v>
      </c>
      <c r="HW7" s="83" t="s">
        <v>126</v>
      </c>
      <c r="HX7" s="83">
        <v>0.8</v>
      </c>
      <c r="HY7" s="83">
        <v>0</v>
      </c>
      <c r="HZ7" s="83">
        <v>0</v>
      </c>
      <c r="IA7" s="83">
        <v>0</v>
      </c>
      <c r="IB7" s="83">
        <v>0</v>
      </c>
      <c r="IC7" s="83" t="s">
        <v>126</v>
      </c>
      <c r="ID7" s="83" t="s">
        <v>126</v>
      </c>
      <c r="IE7" s="83" t="s">
        <v>126</v>
      </c>
      <c r="IF7" s="83" t="s">
        <v>126</v>
      </c>
      <c r="IG7" s="83" t="s">
        <v>126</v>
      </c>
      <c r="IH7" s="83">
        <v>70.8</v>
      </c>
      <c r="II7" s="83">
        <v>73</v>
      </c>
      <c r="IJ7" s="83">
        <v>76.599999999999994</v>
      </c>
      <c r="IK7" s="83">
        <v>80.400000000000006</v>
      </c>
      <c r="IL7" s="83">
        <v>84.9</v>
      </c>
      <c r="IM7" s="83" t="s">
        <v>126</v>
      </c>
      <c r="IN7" s="83" t="s">
        <v>126</v>
      </c>
      <c r="IO7" s="83" t="s">
        <v>126</v>
      </c>
      <c r="IP7" s="83" t="s">
        <v>126</v>
      </c>
      <c r="IQ7" s="83" t="s">
        <v>126</v>
      </c>
      <c r="IR7" s="83">
        <v>85.4</v>
      </c>
      <c r="IS7" s="83">
        <v>82.1</v>
      </c>
      <c r="IT7" s="83">
        <v>81.3</v>
      </c>
      <c r="IU7" s="83">
        <v>47.5</v>
      </c>
      <c r="IV7" s="83">
        <v>40.4</v>
      </c>
      <c r="IW7" s="80" t="s">
        <v>126</v>
      </c>
      <c r="IX7" s="83" t="s">
        <v>126</v>
      </c>
      <c r="IY7" s="83" t="s">
        <v>126</v>
      </c>
      <c r="IZ7" s="83" t="s">
        <v>126</v>
      </c>
      <c r="JA7" s="83" t="s">
        <v>126</v>
      </c>
      <c r="JB7" s="83" t="s">
        <v>126</v>
      </c>
      <c r="JC7" s="83">
        <v>15.1</v>
      </c>
      <c r="JD7" s="83">
        <v>14</v>
      </c>
      <c r="JE7" s="83">
        <v>15.5</v>
      </c>
      <c r="JF7" s="83">
        <v>13.1</v>
      </c>
      <c r="JG7" s="83">
        <v>19.899999999999999</v>
      </c>
      <c r="JH7" s="83" t="s">
        <v>126</v>
      </c>
      <c r="JI7" s="83" t="s">
        <v>126</v>
      </c>
      <c r="JJ7" s="83" t="s">
        <v>126</v>
      </c>
      <c r="JK7" s="83" t="s">
        <v>126</v>
      </c>
      <c r="JL7" s="83" t="s">
        <v>126</v>
      </c>
      <c r="JM7" s="83">
        <v>25.4</v>
      </c>
      <c r="JN7" s="83">
        <v>20.100000000000001</v>
      </c>
      <c r="JO7" s="83">
        <v>28.4</v>
      </c>
      <c r="JP7" s="83">
        <v>25</v>
      </c>
      <c r="JQ7" s="83">
        <v>12.9</v>
      </c>
      <c r="JR7" s="83" t="s">
        <v>126</v>
      </c>
      <c r="JS7" s="83" t="s">
        <v>126</v>
      </c>
      <c r="JT7" s="83" t="s">
        <v>126</v>
      </c>
      <c r="JU7" s="83" t="s">
        <v>126</v>
      </c>
      <c r="JV7" s="83" t="s">
        <v>126</v>
      </c>
      <c r="JW7" s="83">
        <v>226.2</v>
      </c>
      <c r="JX7" s="83">
        <v>224.7</v>
      </c>
      <c r="JY7" s="83">
        <v>167.2</v>
      </c>
      <c r="JZ7" s="83">
        <v>267.7</v>
      </c>
      <c r="KA7" s="83">
        <v>155.5</v>
      </c>
      <c r="KB7" s="83" t="s">
        <v>126</v>
      </c>
      <c r="KC7" s="83" t="s">
        <v>126</v>
      </c>
      <c r="KD7" s="83" t="s">
        <v>126</v>
      </c>
      <c r="KE7" s="83" t="s">
        <v>126</v>
      </c>
      <c r="KF7" s="83" t="s">
        <v>126</v>
      </c>
      <c r="KG7" s="83">
        <v>45.2</v>
      </c>
      <c r="KH7" s="83">
        <v>48.7</v>
      </c>
      <c r="KI7" s="83">
        <v>53.3</v>
      </c>
      <c r="KJ7" s="83">
        <v>29</v>
      </c>
      <c r="KK7" s="83">
        <v>32.4</v>
      </c>
      <c r="KL7" s="83" t="s">
        <v>126</v>
      </c>
      <c r="KM7" s="83" t="s">
        <v>126</v>
      </c>
      <c r="KN7" s="83" t="s">
        <v>126</v>
      </c>
      <c r="KO7" s="83" t="s">
        <v>126</v>
      </c>
      <c r="KP7" s="83" t="s">
        <v>126</v>
      </c>
      <c r="KQ7" s="83">
        <v>100</v>
      </c>
      <c r="KR7" s="83">
        <v>100</v>
      </c>
      <c r="KS7" s="83">
        <v>100</v>
      </c>
      <c r="KT7" s="83">
        <v>100</v>
      </c>
      <c r="KU7" s="83">
        <v>100</v>
      </c>
      <c r="KV7" s="80">
        <v>1362</v>
      </c>
      <c r="KW7" s="83">
        <v>13.4</v>
      </c>
      <c r="KX7" s="83">
        <v>13.2</v>
      </c>
      <c r="KY7" s="83">
        <v>13.6</v>
      </c>
      <c r="KZ7" s="83">
        <v>13.9</v>
      </c>
      <c r="LA7" s="83">
        <v>13.4</v>
      </c>
      <c r="LB7" s="83">
        <v>8.9</v>
      </c>
      <c r="LC7" s="83">
        <v>11.8</v>
      </c>
      <c r="LD7" s="83">
        <v>15.3</v>
      </c>
      <c r="LE7" s="83">
        <v>15.4</v>
      </c>
      <c r="LF7" s="83">
        <v>15.1</v>
      </c>
      <c r="LG7" s="83">
        <v>0</v>
      </c>
      <c r="LH7" s="83">
        <v>0.7</v>
      </c>
      <c r="LI7" s="83">
        <v>0.9</v>
      </c>
      <c r="LJ7" s="83">
        <v>0</v>
      </c>
      <c r="LK7" s="83">
        <v>1.2</v>
      </c>
      <c r="LL7" s="83">
        <v>2</v>
      </c>
      <c r="LM7" s="83">
        <v>1.4</v>
      </c>
      <c r="LN7" s="83">
        <v>2.4</v>
      </c>
      <c r="LO7" s="83">
        <v>4.0999999999999996</v>
      </c>
      <c r="LP7" s="83">
        <v>2.2000000000000002</v>
      </c>
      <c r="LQ7" s="83">
        <v>0</v>
      </c>
      <c r="LR7" s="83">
        <v>0</v>
      </c>
      <c r="LS7" s="83">
        <v>0</v>
      </c>
      <c r="LT7" s="83">
        <v>0</v>
      </c>
      <c r="LU7" s="83">
        <v>0</v>
      </c>
      <c r="LV7" s="83">
        <v>1128.5999999999999</v>
      </c>
      <c r="LW7" s="83">
        <v>596.79999999999995</v>
      </c>
      <c r="LX7" s="83">
        <v>494.6</v>
      </c>
      <c r="LY7" s="83">
        <v>469.5</v>
      </c>
      <c r="LZ7" s="83">
        <v>391.3</v>
      </c>
      <c r="MA7" s="83">
        <v>8.9</v>
      </c>
      <c r="MB7" s="83">
        <v>14</v>
      </c>
      <c r="MC7" s="83">
        <v>19</v>
      </c>
      <c r="MD7" s="83">
        <v>24.2</v>
      </c>
      <c r="ME7" s="83">
        <v>29.3</v>
      </c>
      <c r="MF7" s="83">
        <v>3.4</v>
      </c>
      <c r="MG7" s="83">
        <v>5.6</v>
      </c>
      <c r="MH7" s="83">
        <v>11.5</v>
      </c>
      <c r="MI7" s="83">
        <v>16.100000000000001</v>
      </c>
      <c r="MJ7" s="83">
        <v>22.3</v>
      </c>
      <c r="MK7" s="83">
        <v>100</v>
      </c>
      <c r="ML7" s="83">
        <v>100</v>
      </c>
      <c r="MM7" s="83">
        <v>100</v>
      </c>
      <c r="MN7" s="83">
        <v>100</v>
      </c>
      <c r="MO7" s="83">
        <v>100</v>
      </c>
      <c r="MP7" s="83">
        <v>100</v>
      </c>
      <c r="MQ7" s="83">
        <v>100</v>
      </c>
      <c r="MR7" s="83">
        <v>100</v>
      </c>
      <c r="MS7" s="83">
        <v>100</v>
      </c>
      <c r="MT7" s="83">
        <v>100</v>
      </c>
      <c r="MU7" s="83">
        <v>12</v>
      </c>
      <c r="MV7" s="83">
        <v>12</v>
      </c>
      <c r="MW7" s="83">
        <v>12</v>
      </c>
      <c r="MX7" s="83">
        <v>12</v>
      </c>
      <c r="MY7" s="83" t="s">
        <v>126</v>
      </c>
      <c r="MZ7" s="83" t="s">
        <v>126</v>
      </c>
      <c r="NA7" s="83" t="s">
        <v>126</v>
      </c>
      <c r="NB7" s="83" t="s">
        <v>126</v>
      </c>
      <c r="NC7" s="83" t="s">
        <v>126</v>
      </c>
      <c r="ND7" s="83" t="s">
        <v>126</v>
      </c>
      <c r="NE7" s="83" t="s">
        <v>126</v>
      </c>
      <c r="NF7" s="83" t="s">
        <v>126</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f>IF(SUM($P$7,$NG$7:$NJ$7)=0,FALSE,TRUE)</f>
        <v>1</v>
      </c>
      <c r="MB8" s="87" t="s">
        <v>131</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（最大出力合計61,542kW）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（最大出力合計60,180kW）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（最大出力合計1,362kW）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117</v>
      </c>
      <c r="AZ11" s="95">
        <f>AZ7</f>
        <v>117.4</v>
      </c>
      <c r="BA11" s="95">
        <f>BA7</f>
        <v>120.4</v>
      </c>
      <c r="BB11" s="95">
        <f>BB7</f>
        <v>129.9</v>
      </c>
      <c r="BC11" s="95">
        <f>BC7</f>
        <v>111.6</v>
      </c>
      <c r="BD11" s="84"/>
      <c r="BE11" s="84"/>
      <c r="BF11" s="84"/>
      <c r="BG11" s="84"/>
      <c r="BH11" s="84"/>
      <c r="BI11" s="94" t="s">
        <v>139</v>
      </c>
      <c r="BJ11" s="95">
        <f>BJ7</f>
        <v>117.1</v>
      </c>
      <c r="BK11" s="95">
        <f>BK7</f>
        <v>120.6</v>
      </c>
      <c r="BL11" s="95">
        <f>BL7</f>
        <v>119.2</v>
      </c>
      <c r="BM11" s="95">
        <f>BM7</f>
        <v>128.69999999999999</v>
      </c>
      <c r="BN11" s="95">
        <f>BN7</f>
        <v>107.3</v>
      </c>
      <c r="BO11" s="84"/>
      <c r="BP11" s="84"/>
      <c r="BQ11" s="84"/>
      <c r="BR11" s="84"/>
      <c r="BS11" s="84"/>
      <c r="BT11" s="94" t="s">
        <v>139</v>
      </c>
      <c r="BU11" s="95">
        <f>BU7</f>
        <v>641.1</v>
      </c>
      <c r="BV11" s="95">
        <f>BV7</f>
        <v>442.8</v>
      </c>
      <c r="BW11" s="95">
        <f>BW7</f>
        <v>312.5</v>
      </c>
      <c r="BX11" s="95">
        <f>BX7</f>
        <v>413.3</v>
      </c>
      <c r="BY11" s="95">
        <f>BY7</f>
        <v>348.1</v>
      </c>
      <c r="BZ11" s="84"/>
      <c r="CA11" s="84"/>
      <c r="CB11" s="84"/>
      <c r="CC11" s="84"/>
      <c r="CD11" s="84"/>
      <c r="CE11" s="94" t="s">
        <v>139</v>
      </c>
      <c r="CF11" s="95">
        <f>CF7</f>
        <v>6982.8</v>
      </c>
      <c r="CG11" s="95">
        <f>CG7</f>
        <v>6875.9</v>
      </c>
      <c r="CH11" s="95">
        <f>CH7</f>
        <v>7243.1</v>
      </c>
      <c r="CI11" s="95">
        <f>CI7</f>
        <v>6857.1</v>
      </c>
      <c r="CJ11" s="95">
        <f>CJ7</f>
        <v>9863.4</v>
      </c>
      <c r="CK11" s="84"/>
      <c r="CL11" s="84"/>
      <c r="CM11" s="84"/>
      <c r="CN11" s="84"/>
      <c r="CO11" s="94" t="s">
        <v>139</v>
      </c>
      <c r="CP11" s="96">
        <f>CP7</f>
        <v>841410</v>
      </c>
      <c r="CQ11" s="96">
        <f>CQ7</f>
        <v>854510</v>
      </c>
      <c r="CR11" s="96">
        <f>CR7</f>
        <v>893381</v>
      </c>
      <c r="CS11" s="96">
        <f>CS7</f>
        <v>1012217</v>
      </c>
      <c r="CT11" s="96">
        <f>CT7</f>
        <v>451793</v>
      </c>
      <c r="CU11" s="84"/>
      <c r="CV11" s="84"/>
      <c r="CW11" s="84"/>
      <c r="CX11" s="84"/>
      <c r="CY11" s="84"/>
      <c r="CZ11" s="94" t="s">
        <v>139</v>
      </c>
      <c r="DA11" s="95">
        <f>DA7</f>
        <v>44.8</v>
      </c>
      <c r="DB11" s="95">
        <f>DB7</f>
        <v>44.3</v>
      </c>
      <c r="DC11" s="95">
        <f>DC7</f>
        <v>43.5</v>
      </c>
      <c r="DD11" s="95">
        <f>DD7</f>
        <v>42.7</v>
      </c>
      <c r="DE11" s="95">
        <f>DE7</f>
        <v>36.5</v>
      </c>
      <c r="DF11" s="84"/>
      <c r="DG11" s="84"/>
      <c r="DH11" s="84"/>
      <c r="DI11" s="84"/>
      <c r="DJ11" s="94" t="s">
        <v>139</v>
      </c>
      <c r="DK11" s="95">
        <f>DK7</f>
        <v>32</v>
      </c>
      <c r="DL11" s="95">
        <f>DL7</f>
        <v>27</v>
      </c>
      <c r="DM11" s="95">
        <f>DM7</f>
        <v>25</v>
      </c>
      <c r="DN11" s="95">
        <f>DN7</f>
        <v>21.3</v>
      </c>
      <c r="DO11" s="95">
        <f>DO7</f>
        <v>25.9</v>
      </c>
      <c r="DP11" s="84"/>
      <c r="DQ11" s="84"/>
      <c r="DR11" s="84"/>
      <c r="DS11" s="84"/>
      <c r="DT11" s="94" t="s">
        <v>139</v>
      </c>
      <c r="DU11" s="95">
        <f>DU7</f>
        <v>91</v>
      </c>
      <c r="DV11" s="95">
        <f>DV7</f>
        <v>74.599999999999994</v>
      </c>
      <c r="DW11" s="95">
        <f>DW7</f>
        <v>55.9</v>
      </c>
      <c r="DX11" s="95">
        <f>DX7</f>
        <v>41.3</v>
      </c>
      <c r="DY11" s="95">
        <f>DY7</f>
        <v>71.599999999999994</v>
      </c>
      <c r="DZ11" s="84"/>
      <c r="EA11" s="84"/>
      <c r="EB11" s="84"/>
      <c r="EC11" s="84"/>
      <c r="ED11" s="94" t="s">
        <v>139</v>
      </c>
      <c r="EE11" s="95">
        <f>EE7</f>
        <v>69.099999999999994</v>
      </c>
      <c r="EF11" s="95">
        <f>EF7</f>
        <v>69.7</v>
      </c>
      <c r="EG11" s="95">
        <f>EG7</f>
        <v>68</v>
      </c>
      <c r="EH11" s="95">
        <f>EH7</f>
        <v>68.400000000000006</v>
      </c>
      <c r="EI11" s="95">
        <f>EI7</f>
        <v>68.3</v>
      </c>
      <c r="EJ11" s="84"/>
      <c r="EK11" s="84"/>
      <c r="EL11" s="84"/>
      <c r="EM11" s="84"/>
      <c r="EN11" s="94" t="s">
        <v>139</v>
      </c>
      <c r="EO11" s="95">
        <f>EO7</f>
        <v>3</v>
      </c>
      <c r="EP11" s="95">
        <f>EP7</f>
        <v>2.9</v>
      </c>
      <c r="EQ11" s="95">
        <f>EQ7</f>
        <v>2.9</v>
      </c>
      <c r="ER11" s="95">
        <f>ER7</f>
        <v>2.9</v>
      </c>
      <c r="ES11" s="95">
        <f>ES7</f>
        <v>3.2</v>
      </c>
      <c r="ET11" s="84"/>
      <c r="EU11" s="84"/>
      <c r="EV11" s="84"/>
      <c r="EW11" s="84"/>
      <c r="EX11" s="84"/>
      <c r="EY11" s="94" t="s">
        <v>139</v>
      </c>
      <c r="EZ11" s="95">
        <f>EZ7</f>
        <v>45.4</v>
      </c>
      <c r="FA11" s="95">
        <f>FA7</f>
        <v>45</v>
      </c>
      <c r="FB11" s="95">
        <f>FB7</f>
        <v>44.1</v>
      </c>
      <c r="FC11" s="95">
        <f>FC7</f>
        <v>43.2</v>
      </c>
      <c r="FD11" s="95">
        <f>FD7</f>
        <v>37.1</v>
      </c>
      <c r="FE11" s="84"/>
      <c r="FF11" s="84"/>
      <c r="FG11" s="84"/>
      <c r="FH11" s="84"/>
      <c r="FI11" s="94" t="s">
        <v>139</v>
      </c>
      <c r="FJ11" s="95">
        <f>FJ7</f>
        <v>32.6</v>
      </c>
      <c r="FK11" s="95">
        <f>FK7</f>
        <v>27.7</v>
      </c>
      <c r="FL11" s="95">
        <f>FL7</f>
        <v>25.5</v>
      </c>
      <c r="FM11" s="95">
        <f>FM7</f>
        <v>21.8</v>
      </c>
      <c r="FN11" s="95">
        <f>FN7</f>
        <v>26.4</v>
      </c>
      <c r="FO11" s="84"/>
      <c r="FP11" s="84"/>
      <c r="FQ11" s="84"/>
      <c r="FR11" s="84"/>
      <c r="FS11" s="94" t="s">
        <v>139</v>
      </c>
      <c r="FT11" s="95">
        <f>FT7</f>
        <v>93.9</v>
      </c>
      <c r="FU11" s="95">
        <f>FU7</f>
        <v>76.8</v>
      </c>
      <c r="FV11" s="95">
        <f>FV7</f>
        <v>57.5</v>
      </c>
      <c r="FW11" s="95">
        <f>FW7</f>
        <v>42.6</v>
      </c>
      <c r="FX11" s="95">
        <f>FX7</f>
        <v>74</v>
      </c>
      <c r="FY11" s="84"/>
      <c r="FZ11" s="84"/>
      <c r="GA11" s="84"/>
      <c r="GB11" s="84"/>
      <c r="GC11" s="94" t="s">
        <v>139</v>
      </c>
      <c r="GD11" s="95">
        <f>GD7</f>
        <v>70.2</v>
      </c>
      <c r="GE11" s="95">
        <f>GE7</f>
        <v>70.8</v>
      </c>
      <c r="GF11" s="95">
        <f>GF7</f>
        <v>68.900000000000006</v>
      </c>
      <c r="GG11" s="95">
        <f>GG7</f>
        <v>69.2</v>
      </c>
      <c r="GH11" s="95">
        <f>GH7</f>
        <v>69</v>
      </c>
      <c r="GI11" s="84"/>
      <c r="GJ11" s="84"/>
      <c r="GK11" s="84"/>
      <c r="GL11" s="84"/>
      <c r="GM11" s="94" t="s">
        <v>139</v>
      </c>
      <c r="GN11" s="95">
        <f>GN7</f>
        <v>0</v>
      </c>
      <c r="GO11" s="95">
        <f>GO7</f>
        <v>0</v>
      </c>
      <c r="GP11" s="95">
        <f>GP7</f>
        <v>0</v>
      </c>
      <c r="GQ11" s="95">
        <f>GQ7</f>
        <v>0</v>
      </c>
      <c r="GR11" s="95">
        <f>GR7</f>
        <v>0</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f>KW7</f>
        <v>13.4</v>
      </c>
      <c r="KX11" s="95">
        <f>KX7</f>
        <v>13.2</v>
      </c>
      <c r="KY11" s="95">
        <f>KY7</f>
        <v>13.6</v>
      </c>
      <c r="KZ11" s="95">
        <f>KZ7</f>
        <v>13.9</v>
      </c>
      <c r="LA11" s="95">
        <f>LA7</f>
        <v>13.4</v>
      </c>
      <c r="LB11" s="84"/>
      <c r="LC11" s="84"/>
      <c r="LD11" s="84"/>
      <c r="LE11" s="84"/>
      <c r="LF11" s="94" t="s">
        <v>139</v>
      </c>
      <c r="LG11" s="95">
        <f>LG7</f>
        <v>0</v>
      </c>
      <c r="LH11" s="95">
        <f>LH7</f>
        <v>0.7</v>
      </c>
      <c r="LI11" s="95">
        <f>LI7</f>
        <v>0.9</v>
      </c>
      <c r="LJ11" s="95">
        <f>LJ7</f>
        <v>0</v>
      </c>
      <c r="LK11" s="95">
        <f>LK7</f>
        <v>1.2</v>
      </c>
      <c r="LL11" s="84"/>
      <c r="LM11" s="84"/>
      <c r="LN11" s="84"/>
      <c r="LO11" s="84"/>
      <c r="LP11" s="94" t="s">
        <v>139</v>
      </c>
      <c r="LQ11" s="95">
        <f>LQ7</f>
        <v>0</v>
      </c>
      <c r="LR11" s="95">
        <f>LR7</f>
        <v>0</v>
      </c>
      <c r="LS11" s="95">
        <f>LS7</f>
        <v>0</v>
      </c>
      <c r="LT11" s="95">
        <f>LT7</f>
        <v>0</v>
      </c>
      <c r="LU11" s="95">
        <f>LU7</f>
        <v>0</v>
      </c>
      <c r="LV11" s="84"/>
      <c r="LW11" s="84"/>
      <c r="LX11" s="84"/>
      <c r="LY11" s="84"/>
      <c r="LZ11" s="94" t="s">
        <v>139</v>
      </c>
      <c r="MA11" s="95">
        <f>MA7</f>
        <v>8.9</v>
      </c>
      <c r="MB11" s="95">
        <f>MB7</f>
        <v>14</v>
      </c>
      <c r="MC11" s="95">
        <f>MC7</f>
        <v>19</v>
      </c>
      <c r="MD11" s="95">
        <f>MD7</f>
        <v>24.2</v>
      </c>
      <c r="ME11" s="95">
        <f>ME7</f>
        <v>29.3</v>
      </c>
      <c r="MF11" s="84"/>
      <c r="MG11" s="84"/>
      <c r="MH11" s="84"/>
      <c r="MI11" s="84"/>
      <c r="MJ11" s="94" t="s">
        <v>139</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125.7</v>
      </c>
      <c r="AZ12" s="95">
        <f>BE7</f>
        <v>129.69999999999999</v>
      </c>
      <c r="BA12" s="95">
        <f>BF7</f>
        <v>135.9</v>
      </c>
      <c r="BB12" s="95">
        <f>BG7</f>
        <v>130.5</v>
      </c>
      <c r="BC12" s="95">
        <f>BH7</f>
        <v>129.9</v>
      </c>
      <c r="BD12" s="84"/>
      <c r="BE12" s="84"/>
      <c r="BF12" s="84"/>
      <c r="BG12" s="84"/>
      <c r="BH12" s="84"/>
      <c r="BI12" s="94" t="s">
        <v>140</v>
      </c>
      <c r="BJ12" s="95">
        <f>BO7</f>
        <v>124.8</v>
      </c>
      <c r="BK12" s="95">
        <f>BP7</f>
        <v>130.4</v>
      </c>
      <c r="BL12" s="95">
        <f>BQ7</f>
        <v>136.30000000000001</v>
      </c>
      <c r="BM12" s="95">
        <f>BR7</f>
        <v>130.69999999999999</v>
      </c>
      <c r="BN12" s="95">
        <f>BS7</f>
        <v>128.9</v>
      </c>
      <c r="BO12" s="84"/>
      <c r="BP12" s="84"/>
      <c r="BQ12" s="84"/>
      <c r="BR12" s="84"/>
      <c r="BS12" s="84"/>
      <c r="BT12" s="94" t="s">
        <v>140</v>
      </c>
      <c r="BU12" s="95">
        <f>BZ7</f>
        <v>638.79999999999995</v>
      </c>
      <c r="BV12" s="95">
        <f>CA7</f>
        <v>716.7</v>
      </c>
      <c r="BW12" s="95">
        <f>CB7</f>
        <v>688</v>
      </c>
      <c r="BX12" s="95">
        <f>CC7</f>
        <v>707.7</v>
      </c>
      <c r="BY12" s="95">
        <f>CD7</f>
        <v>749.1</v>
      </c>
      <c r="BZ12" s="84"/>
      <c r="CA12" s="84"/>
      <c r="CB12" s="84"/>
      <c r="CC12" s="84"/>
      <c r="CD12" s="84"/>
      <c r="CE12" s="94" t="s">
        <v>140</v>
      </c>
      <c r="CF12" s="95">
        <f>CK7</f>
        <v>7493.6</v>
      </c>
      <c r="CG12" s="95">
        <f>CL7</f>
        <v>8014.2</v>
      </c>
      <c r="CH12" s="95">
        <f>CM7</f>
        <v>8260</v>
      </c>
      <c r="CI12" s="95">
        <f>CN7</f>
        <v>8600.1</v>
      </c>
      <c r="CJ12" s="95">
        <f>CO7</f>
        <v>9078.5</v>
      </c>
      <c r="CK12" s="84"/>
      <c r="CL12" s="84"/>
      <c r="CM12" s="84"/>
      <c r="CN12" s="84"/>
      <c r="CO12" s="94" t="s">
        <v>140</v>
      </c>
      <c r="CP12" s="96">
        <f>CU7</f>
        <v>1146099</v>
      </c>
      <c r="CQ12" s="96">
        <f>CV7</f>
        <v>1494682</v>
      </c>
      <c r="CR12" s="96">
        <f>CW7</f>
        <v>1543942</v>
      </c>
      <c r="CS12" s="96">
        <f>CX7</f>
        <v>1467681</v>
      </c>
      <c r="CT12" s="96">
        <f>CY7</f>
        <v>1533303</v>
      </c>
      <c r="CU12" s="84"/>
      <c r="CV12" s="84"/>
      <c r="CW12" s="84"/>
      <c r="CX12" s="84"/>
      <c r="CY12" s="84"/>
      <c r="CZ12" s="94" t="s">
        <v>140</v>
      </c>
      <c r="DA12" s="95">
        <f>DF7</f>
        <v>38.4</v>
      </c>
      <c r="DB12" s="95">
        <f>DG7</f>
        <v>37.700000000000003</v>
      </c>
      <c r="DC12" s="95">
        <f>DH7</f>
        <v>36.200000000000003</v>
      </c>
      <c r="DD12" s="95">
        <f>DI7</f>
        <v>36.5</v>
      </c>
      <c r="DE12" s="95">
        <f>DJ7</f>
        <v>35.299999999999997</v>
      </c>
      <c r="DF12" s="84"/>
      <c r="DG12" s="84"/>
      <c r="DH12" s="84"/>
      <c r="DI12" s="84"/>
      <c r="DJ12" s="94" t="s">
        <v>140</v>
      </c>
      <c r="DK12" s="95">
        <f>DP7</f>
        <v>21.1</v>
      </c>
      <c r="DL12" s="95">
        <f>DQ7</f>
        <v>20</v>
      </c>
      <c r="DM12" s="95">
        <f>DR7</f>
        <v>18.2</v>
      </c>
      <c r="DN12" s="95">
        <f>DS7</f>
        <v>20.9</v>
      </c>
      <c r="DO12" s="95">
        <f>DT7</f>
        <v>21.1</v>
      </c>
      <c r="DP12" s="84"/>
      <c r="DQ12" s="84"/>
      <c r="DR12" s="84"/>
      <c r="DS12" s="84"/>
      <c r="DT12" s="94" t="s">
        <v>140</v>
      </c>
      <c r="DU12" s="95">
        <f>DZ7</f>
        <v>128.80000000000001</v>
      </c>
      <c r="DV12" s="95">
        <f>EA7</f>
        <v>109.9</v>
      </c>
      <c r="DW12" s="95">
        <f>EB7</f>
        <v>103.6</v>
      </c>
      <c r="DX12" s="95">
        <f>EC7</f>
        <v>95.7</v>
      </c>
      <c r="DY12" s="95">
        <f>ED7</f>
        <v>88.5</v>
      </c>
      <c r="DZ12" s="84"/>
      <c r="EA12" s="84"/>
      <c r="EB12" s="84"/>
      <c r="EC12" s="84"/>
      <c r="ED12" s="94" t="s">
        <v>140</v>
      </c>
      <c r="EE12" s="95">
        <f>EJ7</f>
        <v>59.8</v>
      </c>
      <c r="EF12" s="95">
        <f>EK7</f>
        <v>59.6</v>
      </c>
      <c r="EG12" s="95">
        <f>EL7</f>
        <v>60.3</v>
      </c>
      <c r="EH12" s="95">
        <f>EM7</f>
        <v>60.2</v>
      </c>
      <c r="EI12" s="95">
        <f>EN7</f>
        <v>61.2</v>
      </c>
      <c r="EJ12" s="84"/>
      <c r="EK12" s="84"/>
      <c r="EL12" s="84"/>
      <c r="EM12" s="84"/>
      <c r="EN12" s="94" t="s">
        <v>140</v>
      </c>
      <c r="EO12" s="95">
        <f>ET7</f>
        <v>16.2</v>
      </c>
      <c r="EP12" s="95">
        <f>EU7</f>
        <v>18.7</v>
      </c>
      <c r="EQ12" s="95">
        <f>EV7</f>
        <v>20.5</v>
      </c>
      <c r="ER12" s="95">
        <f>EW7</f>
        <v>21.4</v>
      </c>
      <c r="ES12" s="95">
        <f>EX7</f>
        <v>22.6</v>
      </c>
      <c r="ET12" s="84"/>
      <c r="EU12" s="84"/>
      <c r="EV12" s="84"/>
      <c r="EW12" s="84"/>
      <c r="EX12" s="84"/>
      <c r="EY12" s="94" t="s">
        <v>140</v>
      </c>
      <c r="EZ12" s="95">
        <f>IF($EZ$8,FE7,"-")</f>
        <v>39.5</v>
      </c>
      <c r="FA12" s="95">
        <f>IF($EZ$8,FF7,"-")</f>
        <v>39.1</v>
      </c>
      <c r="FB12" s="95">
        <f>IF($EZ$8,FG7,"-")</f>
        <v>37.299999999999997</v>
      </c>
      <c r="FC12" s="95">
        <f>IF($EZ$8,FH7,"-")</f>
        <v>38</v>
      </c>
      <c r="FD12" s="95">
        <f>IF($EZ$8,FI7,"-")</f>
        <v>36.5</v>
      </c>
      <c r="FE12" s="84"/>
      <c r="FF12" s="84"/>
      <c r="FG12" s="84"/>
      <c r="FH12" s="84"/>
      <c r="FI12" s="94" t="s">
        <v>140</v>
      </c>
      <c r="FJ12" s="95">
        <f>IF($FJ$8,FO7,"-")</f>
        <v>22</v>
      </c>
      <c r="FK12" s="95">
        <f>IF($FJ$8,FP7,"-")</f>
        <v>21.4</v>
      </c>
      <c r="FL12" s="95">
        <f>IF($FJ$8,FQ7,"-")</f>
        <v>19.3</v>
      </c>
      <c r="FM12" s="95">
        <f>IF($FJ$8,FR7,"-")</f>
        <v>20.6</v>
      </c>
      <c r="FN12" s="95">
        <f>IF($FJ$8,FS7,"-")</f>
        <v>21.6</v>
      </c>
      <c r="FO12" s="84"/>
      <c r="FP12" s="84"/>
      <c r="FQ12" s="84"/>
      <c r="FR12" s="84"/>
      <c r="FS12" s="94" t="s">
        <v>140</v>
      </c>
      <c r="FT12" s="95">
        <f>IF($FT$8,FY7,"-")</f>
        <v>105.7</v>
      </c>
      <c r="FU12" s="95">
        <f>IF($FT$8,FZ7,"-")</f>
        <v>89.4</v>
      </c>
      <c r="FV12" s="95">
        <f>IF($FT$8,GA7,"-")</f>
        <v>83.3</v>
      </c>
      <c r="FW12" s="95">
        <f>IF($FT$8,GB7,"-")</f>
        <v>73.2</v>
      </c>
      <c r="FX12" s="95">
        <f>IF($FT$8,GC7,"-")</f>
        <v>71.400000000000006</v>
      </c>
      <c r="FY12" s="84"/>
      <c r="FZ12" s="84"/>
      <c r="GA12" s="84"/>
      <c r="GB12" s="84"/>
      <c r="GC12" s="94" t="s">
        <v>140</v>
      </c>
      <c r="GD12" s="95">
        <f>IF($GD$8,GI7,"-")</f>
        <v>61.3</v>
      </c>
      <c r="GE12" s="95">
        <f>IF($GD$8,GJ7,"-")</f>
        <v>61.7</v>
      </c>
      <c r="GF12" s="95">
        <f>IF($GD$8,GK7,"-")</f>
        <v>62.1</v>
      </c>
      <c r="GG12" s="95">
        <f>IF($GD$8,GL7,"-")</f>
        <v>62.6</v>
      </c>
      <c r="GH12" s="95">
        <f>IF($GD$8,GM7,"-")</f>
        <v>63.4</v>
      </c>
      <c r="GI12" s="84"/>
      <c r="GJ12" s="84"/>
      <c r="GK12" s="84"/>
      <c r="GL12" s="84"/>
      <c r="GM12" s="94" t="s">
        <v>140</v>
      </c>
      <c r="GN12" s="95">
        <f>IF($GN$8,GS7,"-")</f>
        <v>11.9</v>
      </c>
      <c r="GO12" s="95">
        <f>IF($GN$8,GT7,"-")</f>
        <v>13.3</v>
      </c>
      <c r="GP12" s="95">
        <f>IF($GN$8,GU7,"-")</f>
        <v>14.4</v>
      </c>
      <c r="GQ12" s="95">
        <f>IF($GN$8,GV7,"-")</f>
        <v>15.3</v>
      </c>
      <c r="GR12" s="95">
        <f>IF($GN$8,GW7,"-")</f>
        <v>16.100000000000001</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f>IF($KW$8,LB7,"-")</f>
        <v>8.9</v>
      </c>
      <c r="KX12" s="95">
        <f>IF($KW$8,LC7,"-")</f>
        <v>11.8</v>
      </c>
      <c r="KY12" s="95">
        <f>IF($KW$8,LD7,"-")</f>
        <v>15.3</v>
      </c>
      <c r="KZ12" s="95">
        <f>IF($KW$8,LE7,"-")</f>
        <v>15.4</v>
      </c>
      <c r="LA12" s="95">
        <f>IF($KW$8,LF7,"-")</f>
        <v>15.1</v>
      </c>
      <c r="LB12" s="84"/>
      <c r="LC12" s="84"/>
      <c r="LD12" s="84"/>
      <c r="LE12" s="84"/>
      <c r="LF12" s="94" t="s">
        <v>140</v>
      </c>
      <c r="LG12" s="95">
        <f>IF($LG$8,LL7,"-")</f>
        <v>2</v>
      </c>
      <c r="LH12" s="95">
        <f>IF($LG$8,LM7,"-")</f>
        <v>1.4</v>
      </c>
      <c r="LI12" s="95">
        <f>IF($LG$8,LN7,"-")</f>
        <v>2.4</v>
      </c>
      <c r="LJ12" s="95">
        <f>IF($LG$8,LO7,"-")</f>
        <v>4.0999999999999996</v>
      </c>
      <c r="LK12" s="95">
        <f>IF($LG$8,LP7,"-")</f>
        <v>2.2000000000000002</v>
      </c>
      <c r="LL12" s="84"/>
      <c r="LM12" s="84"/>
      <c r="LN12" s="84"/>
      <c r="LO12" s="84"/>
      <c r="LP12" s="94" t="s">
        <v>140</v>
      </c>
      <c r="LQ12" s="95">
        <f>IF($LQ$8,LV7,"-")</f>
        <v>1128.5999999999999</v>
      </c>
      <c r="LR12" s="95">
        <f>IF($LQ$8,LW7,"-")</f>
        <v>596.79999999999995</v>
      </c>
      <c r="LS12" s="95">
        <f>IF($LQ$8,LX7,"-")</f>
        <v>494.6</v>
      </c>
      <c r="LT12" s="95">
        <f>IF($LQ$8,LY7,"-")</f>
        <v>469.5</v>
      </c>
      <c r="LU12" s="95">
        <f>IF($LQ$8,LZ7,"-")</f>
        <v>391.3</v>
      </c>
      <c r="LV12" s="84"/>
      <c r="LW12" s="84"/>
      <c r="LX12" s="84"/>
      <c r="LY12" s="84"/>
      <c r="LZ12" s="94" t="s">
        <v>140</v>
      </c>
      <c r="MA12" s="95">
        <f>IF($MA$8,MF7,"-")</f>
        <v>3.4</v>
      </c>
      <c r="MB12" s="95">
        <f>IF($MA$8,MG7,"-")</f>
        <v>5.6</v>
      </c>
      <c r="MC12" s="95">
        <f>IF($MA$8,MH7,"-")</f>
        <v>11.5</v>
      </c>
      <c r="MD12" s="95">
        <f>IF($MA$8,MI7,"-")</f>
        <v>16.100000000000001</v>
      </c>
      <c r="ME12" s="95">
        <f>IF($MA$8,MJ7,"-")</f>
        <v>22.3</v>
      </c>
      <c r="MF12" s="84"/>
      <c r="MG12" s="84"/>
      <c r="MH12" s="84"/>
      <c r="MI12" s="84"/>
      <c r="MJ12" s="94" t="s">
        <v>140</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142</v>
      </c>
      <c r="C14" s="99"/>
      <c r="D14" s="100"/>
      <c r="E14" s="99"/>
      <c r="F14" s="204" t="s">
        <v>143</v>
      </c>
      <c r="G14" s="204"/>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203" t="s">
        <v>144</v>
      </c>
      <c r="C15" s="203"/>
      <c r="D15" s="100"/>
      <c r="E15" s="97">
        <v>1</v>
      </c>
      <c r="F15" s="203" t="s">
        <v>145</v>
      </c>
      <c r="G15" s="203"/>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203" t="s">
        <v>148</v>
      </c>
      <c r="C16" s="203"/>
      <c r="D16" s="100"/>
      <c r="E16" s="97">
        <f>E15+1</f>
        <v>2</v>
      </c>
      <c r="F16" s="203" t="s">
        <v>149</v>
      </c>
      <c r="G16" s="203"/>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203" t="s">
        <v>151</v>
      </c>
      <c r="C17" s="203"/>
      <c r="D17" s="100"/>
      <c r="E17" s="97">
        <f t="shared" ref="E17" si="8">E16+1</f>
        <v>3</v>
      </c>
      <c r="F17" s="203" t="s">
        <v>152</v>
      </c>
      <c r="G17" s="203"/>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117</v>
      </c>
      <c r="AZ17" s="106">
        <f t="shared" ref="AZ17:BC17" si="9">IF(AZ7="-",NA(),AZ7)</f>
        <v>117.4</v>
      </c>
      <c r="BA17" s="106">
        <f t="shared" si="9"/>
        <v>120.4</v>
      </c>
      <c r="BB17" s="106">
        <f t="shared" si="9"/>
        <v>129.9</v>
      </c>
      <c r="BC17" s="106">
        <f t="shared" si="9"/>
        <v>111.6</v>
      </c>
      <c r="BD17" s="100"/>
      <c r="BE17" s="100"/>
      <c r="BF17" s="100"/>
      <c r="BG17" s="100"/>
      <c r="BH17" s="100"/>
      <c r="BI17" s="105" t="s">
        <v>154</v>
      </c>
      <c r="BJ17" s="106">
        <f>IF(BJ7="-",NA(),BJ7)</f>
        <v>117.1</v>
      </c>
      <c r="BK17" s="106">
        <f t="shared" ref="BK17:BN17" si="10">IF(BK7="-",NA(),BK7)</f>
        <v>120.6</v>
      </c>
      <c r="BL17" s="106">
        <f t="shared" si="10"/>
        <v>119.2</v>
      </c>
      <c r="BM17" s="106">
        <f t="shared" si="10"/>
        <v>128.69999999999999</v>
      </c>
      <c r="BN17" s="106">
        <f t="shared" si="10"/>
        <v>107.3</v>
      </c>
      <c r="BO17" s="100"/>
      <c r="BP17" s="100"/>
      <c r="BQ17" s="100"/>
      <c r="BR17" s="100"/>
      <c r="BS17" s="100"/>
      <c r="BT17" s="105" t="s">
        <v>154</v>
      </c>
      <c r="BU17" s="106">
        <f>IF(BU7="-",NA(),BU7)</f>
        <v>641.1</v>
      </c>
      <c r="BV17" s="106">
        <f t="shared" ref="BV17:BY17" si="11">IF(BV7="-",NA(),BV7)</f>
        <v>442.8</v>
      </c>
      <c r="BW17" s="106">
        <f t="shared" si="11"/>
        <v>312.5</v>
      </c>
      <c r="BX17" s="106">
        <f t="shared" si="11"/>
        <v>413.3</v>
      </c>
      <c r="BY17" s="106">
        <f t="shared" si="11"/>
        <v>348.1</v>
      </c>
      <c r="BZ17" s="100"/>
      <c r="CA17" s="100"/>
      <c r="CB17" s="100"/>
      <c r="CC17" s="100"/>
      <c r="CD17" s="100"/>
      <c r="CE17" s="105" t="s">
        <v>154</v>
      </c>
      <c r="CF17" s="106">
        <f>IF(CF7="-",NA(),CF7)</f>
        <v>6982.8</v>
      </c>
      <c r="CG17" s="106">
        <f t="shared" ref="CG17:CJ17" si="12">IF(CG7="-",NA(),CG7)</f>
        <v>6875.9</v>
      </c>
      <c r="CH17" s="106">
        <f t="shared" si="12"/>
        <v>7243.1</v>
      </c>
      <c r="CI17" s="106">
        <f t="shared" si="12"/>
        <v>6857.1</v>
      </c>
      <c r="CJ17" s="106">
        <f t="shared" si="12"/>
        <v>9863.4</v>
      </c>
      <c r="CK17" s="100"/>
      <c r="CL17" s="100"/>
      <c r="CM17" s="100"/>
      <c r="CN17" s="100"/>
      <c r="CO17" s="105" t="s">
        <v>154</v>
      </c>
      <c r="CP17" s="107">
        <f>IF(CP7="-",NA(),CP7)</f>
        <v>841410</v>
      </c>
      <c r="CQ17" s="107">
        <f t="shared" ref="CQ17:CT17" si="13">IF(CQ7="-",NA(),CQ7)</f>
        <v>854510</v>
      </c>
      <c r="CR17" s="107">
        <f t="shared" si="13"/>
        <v>893381</v>
      </c>
      <c r="CS17" s="107">
        <f t="shared" si="13"/>
        <v>1012217</v>
      </c>
      <c r="CT17" s="107">
        <f t="shared" si="13"/>
        <v>451793</v>
      </c>
      <c r="CU17" s="100"/>
      <c r="CV17" s="100"/>
      <c r="CW17" s="100"/>
      <c r="CX17" s="100"/>
      <c r="CY17" s="100"/>
      <c r="CZ17" s="105" t="s">
        <v>154</v>
      </c>
      <c r="DA17" s="106">
        <f>IF(DA7="-",NA(),DA7)</f>
        <v>44.8</v>
      </c>
      <c r="DB17" s="106">
        <f t="shared" ref="DB17:DE17" si="14">IF(DB7="-",NA(),DB7)</f>
        <v>44.3</v>
      </c>
      <c r="DC17" s="106">
        <f t="shared" si="14"/>
        <v>43.5</v>
      </c>
      <c r="DD17" s="106">
        <f t="shared" si="14"/>
        <v>42.7</v>
      </c>
      <c r="DE17" s="106">
        <f t="shared" si="14"/>
        <v>36.5</v>
      </c>
      <c r="DF17" s="100"/>
      <c r="DG17" s="100"/>
      <c r="DH17" s="100"/>
      <c r="DI17" s="100"/>
      <c r="DJ17" s="105" t="s">
        <v>154</v>
      </c>
      <c r="DK17" s="106">
        <f>IF(DK7="-",NA(),DK7)</f>
        <v>32</v>
      </c>
      <c r="DL17" s="106">
        <f t="shared" ref="DL17:DO17" si="15">IF(DL7="-",NA(),DL7)</f>
        <v>27</v>
      </c>
      <c r="DM17" s="106">
        <f t="shared" si="15"/>
        <v>25</v>
      </c>
      <c r="DN17" s="106">
        <f t="shared" si="15"/>
        <v>21.3</v>
      </c>
      <c r="DO17" s="106">
        <f t="shared" si="15"/>
        <v>25.9</v>
      </c>
      <c r="DP17" s="100"/>
      <c r="DQ17" s="100"/>
      <c r="DR17" s="100"/>
      <c r="DS17" s="100"/>
      <c r="DT17" s="105" t="s">
        <v>154</v>
      </c>
      <c r="DU17" s="106">
        <f>IF(DU7="-",NA(),DU7)</f>
        <v>91</v>
      </c>
      <c r="DV17" s="106">
        <f t="shared" ref="DV17:DY17" si="16">IF(DV7="-",NA(),DV7)</f>
        <v>74.599999999999994</v>
      </c>
      <c r="DW17" s="106">
        <f t="shared" si="16"/>
        <v>55.9</v>
      </c>
      <c r="DX17" s="106">
        <f t="shared" si="16"/>
        <v>41.3</v>
      </c>
      <c r="DY17" s="106">
        <f t="shared" si="16"/>
        <v>71.599999999999994</v>
      </c>
      <c r="DZ17" s="100"/>
      <c r="EA17" s="100"/>
      <c r="EB17" s="100"/>
      <c r="EC17" s="100"/>
      <c r="ED17" s="105" t="s">
        <v>154</v>
      </c>
      <c r="EE17" s="106">
        <f>IF(EE7="-",NA(),EE7)</f>
        <v>69.099999999999994</v>
      </c>
      <c r="EF17" s="106">
        <f t="shared" ref="EF17:EI17" si="17">IF(EF7="-",NA(),EF7)</f>
        <v>69.7</v>
      </c>
      <c r="EG17" s="106">
        <f t="shared" si="17"/>
        <v>68</v>
      </c>
      <c r="EH17" s="106">
        <f t="shared" si="17"/>
        <v>68.400000000000006</v>
      </c>
      <c r="EI17" s="106">
        <f t="shared" si="17"/>
        <v>68.3</v>
      </c>
      <c r="EJ17" s="100"/>
      <c r="EK17" s="100"/>
      <c r="EL17" s="100"/>
      <c r="EM17" s="100"/>
      <c r="EN17" s="105" t="s">
        <v>154</v>
      </c>
      <c r="EO17" s="106">
        <f>IF(EO7="-",NA(),EO7)</f>
        <v>3</v>
      </c>
      <c r="EP17" s="106">
        <f t="shared" ref="EP17:ES17" si="18">IF(EP7="-",NA(),EP7)</f>
        <v>2.9</v>
      </c>
      <c r="EQ17" s="106">
        <f t="shared" si="18"/>
        <v>2.9</v>
      </c>
      <c r="ER17" s="106">
        <f t="shared" si="18"/>
        <v>2.9</v>
      </c>
      <c r="ES17" s="106">
        <f t="shared" si="18"/>
        <v>3.2</v>
      </c>
      <c r="ET17" s="100"/>
      <c r="EU17" s="100"/>
      <c r="EV17" s="100"/>
      <c r="EW17" s="100"/>
      <c r="EX17" s="100"/>
      <c r="EY17" s="105" t="s">
        <v>154</v>
      </c>
      <c r="EZ17" s="106">
        <f>IF(EZ7="-",NA(),EZ7)</f>
        <v>45.4</v>
      </c>
      <c r="FA17" s="106">
        <f t="shared" ref="FA17:FD17" si="19">IF(FA7="-",NA(),FA7)</f>
        <v>45</v>
      </c>
      <c r="FB17" s="106">
        <f t="shared" si="19"/>
        <v>44.1</v>
      </c>
      <c r="FC17" s="106">
        <f t="shared" si="19"/>
        <v>43.2</v>
      </c>
      <c r="FD17" s="106">
        <f t="shared" si="19"/>
        <v>37.1</v>
      </c>
      <c r="FE17" s="100"/>
      <c r="FF17" s="100"/>
      <c r="FG17" s="100"/>
      <c r="FH17" s="100"/>
      <c r="FI17" s="105" t="s">
        <v>154</v>
      </c>
      <c r="FJ17" s="106">
        <f>IF(FJ7="-",NA(),FJ7)</f>
        <v>32.6</v>
      </c>
      <c r="FK17" s="106">
        <f t="shared" ref="FK17:FN17" si="20">IF(FK7="-",NA(),FK7)</f>
        <v>27.7</v>
      </c>
      <c r="FL17" s="106">
        <f t="shared" si="20"/>
        <v>25.5</v>
      </c>
      <c r="FM17" s="106">
        <f t="shared" si="20"/>
        <v>21.8</v>
      </c>
      <c r="FN17" s="106">
        <f t="shared" si="20"/>
        <v>26.4</v>
      </c>
      <c r="FO17" s="100"/>
      <c r="FP17" s="100"/>
      <c r="FQ17" s="100"/>
      <c r="FR17" s="100"/>
      <c r="FS17" s="105" t="s">
        <v>154</v>
      </c>
      <c r="FT17" s="106">
        <f>IF(FT7="-",NA(),FT7)</f>
        <v>93.9</v>
      </c>
      <c r="FU17" s="106">
        <f t="shared" ref="FU17:FX17" si="21">IF(FU7="-",NA(),FU7)</f>
        <v>76.8</v>
      </c>
      <c r="FV17" s="106">
        <f t="shared" si="21"/>
        <v>57.5</v>
      </c>
      <c r="FW17" s="106">
        <f t="shared" si="21"/>
        <v>42.6</v>
      </c>
      <c r="FX17" s="106">
        <f t="shared" si="21"/>
        <v>74</v>
      </c>
      <c r="FY17" s="100"/>
      <c r="FZ17" s="100"/>
      <c r="GA17" s="100"/>
      <c r="GB17" s="100"/>
      <c r="GC17" s="105" t="s">
        <v>154</v>
      </c>
      <c r="GD17" s="106">
        <f>IF(GD7="-",NA(),GD7)</f>
        <v>70.2</v>
      </c>
      <c r="GE17" s="106">
        <f t="shared" ref="GE17:GH17" si="22">IF(GE7="-",NA(),GE7)</f>
        <v>70.8</v>
      </c>
      <c r="GF17" s="106">
        <f t="shared" si="22"/>
        <v>68.900000000000006</v>
      </c>
      <c r="GG17" s="106">
        <f t="shared" si="22"/>
        <v>69.2</v>
      </c>
      <c r="GH17" s="106">
        <f t="shared" si="22"/>
        <v>69</v>
      </c>
      <c r="GI17" s="100"/>
      <c r="GJ17" s="100"/>
      <c r="GK17" s="100"/>
      <c r="GL17" s="100"/>
      <c r="GM17" s="105" t="s">
        <v>154</v>
      </c>
      <c r="GN17" s="106">
        <f>IF(GN7="-",NA(),GN7)</f>
        <v>0</v>
      </c>
      <c r="GO17" s="106">
        <f t="shared" ref="GO17:GR17" si="23">IF(GO7="-",NA(),GO7)</f>
        <v>0</v>
      </c>
      <c r="GP17" s="106">
        <f t="shared" si="23"/>
        <v>0</v>
      </c>
      <c r="GQ17" s="106">
        <f t="shared" si="23"/>
        <v>0</v>
      </c>
      <c r="GR17" s="106">
        <f t="shared" si="23"/>
        <v>0</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f>IF(KW7="-",NA(),KW7)</f>
        <v>13.4</v>
      </c>
      <c r="KX17" s="106">
        <f t="shared" ref="KX17:LA17" si="34">IF(KX7="-",NA(),KX7)</f>
        <v>13.2</v>
      </c>
      <c r="KY17" s="106">
        <f t="shared" si="34"/>
        <v>13.6</v>
      </c>
      <c r="KZ17" s="106">
        <f t="shared" si="34"/>
        <v>13.9</v>
      </c>
      <c r="LA17" s="106">
        <f t="shared" si="34"/>
        <v>13.4</v>
      </c>
      <c r="LB17" s="100"/>
      <c r="LC17" s="100"/>
      <c r="LD17" s="100"/>
      <c r="LE17" s="100"/>
      <c r="LF17" s="105" t="s">
        <v>154</v>
      </c>
      <c r="LG17" s="106">
        <f>IF(LG7="-",NA(),LG7)</f>
        <v>0</v>
      </c>
      <c r="LH17" s="106">
        <f t="shared" ref="LH17:LK17" si="35">IF(LH7="-",NA(),LH7)</f>
        <v>0.7</v>
      </c>
      <c r="LI17" s="106">
        <f t="shared" si="35"/>
        <v>0.9</v>
      </c>
      <c r="LJ17" s="106">
        <f t="shared" si="35"/>
        <v>0</v>
      </c>
      <c r="LK17" s="106">
        <f t="shared" si="35"/>
        <v>1.2</v>
      </c>
      <c r="LL17" s="100"/>
      <c r="LM17" s="100"/>
      <c r="LN17" s="100"/>
      <c r="LO17" s="100"/>
      <c r="LP17" s="105" t="s">
        <v>154</v>
      </c>
      <c r="LQ17" s="106">
        <f>IF(LQ7="-",NA(),LQ7)</f>
        <v>0</v>
      </c>
      <c r="LR17" s="106">
        <f t="shared" ref="LR17:LU17" si="36">IF(LR7="-",NA(),LR7)</f>
        <v>0</v>
      </c>
      <c r="LS17" s="106">
        <f t="shared" si="36"/>
        <v>0</v>
      </c>
      <c r="LT17" s="106">
        <f t="shared" si="36"/>
        <v>0</v>
      </c>
      <c r="LU17" s="106">
        <f t="shared" si="36"/>
        <v>0</v>
      </c>
      <c r="LV17" s="100"/>
      <c r="LW17" s="100"/>
      <c r="LX17" s="100"/>
      <c r="LY17" s="100"/>
      <c r="LZ17" s="105" t="s">
        <v>154</v>
      </c>
      <c r="MA17" s="106">
        <f>IF(MA7="-",NA(),MA7)</f>
        <v>8.9</v>
      </c>
      <c r="MB17" s="106">
        <f t="shared" ref="MB17:ME17" si="37">IF(MB7="-",NA(),MB7)</f>
        <v>14</v>
      </c>
      <c r="MC17" s="106">
        <f t="shared" si="37"/>
        <v>19</v>
      </c>
      <c r="MD17" s="106">
        <f t="shared" si="37"/>
        <v>24.2</v>
      </c>
      <c r="ME17" s="106">
        <f t="shared" si="37"/>
        <v>29.3</v>
      </c>
      <c r="MF17" s="100"/>
      <c r="MG17" s="100"/>
      <c r="MH17" s="100"/>
      <c r="MI17" s="100"/>
      <c r="MJ17" s="105" t="s">
        <v>154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203" t="s">
        <v>155</v>
      </c>
      <c r="C18" s="20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156</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156</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156</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156</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156</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156</v>
      </c>
      <c r="DK18" s="106">
        <f>IF(DP7="-",NA(),DP7)</f>
        <v>21.1</v>
      </c>
      <c r="DL18" s="106">
        <f t="shared" ref="DL18:DO18" si="45">IF(DQ7="-",NA(),DQ7)</f>
        <v>20</v>
      </c>
      <c r="DM18" s="106">
        <f t="shared" si="45"/>
        <v>18.2</v>
      </c>
      <c r="DN18" s="106">
        <f t="shared" si="45"/>
        <v>20.9</v>
      </c>
      <c r="DO18" s="106">
        <f t="shared" si="45"/>
        <v>21.1</v>
      </c>
      <c r="DP18" s="100"/>
      <c r="DQ18" s="100"/>
      <c r="DR18" s="100"/>
      <c r="DS18" s="100"/>
      <c r="DT18" s="105" t="s">
        <v>156</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156</v>
      </c>
      <c r="EE18" s="106">
        <f>IF(EJ7="-",NA(),EJ7)</f>
        <v>59.8</v>
      </c>
      <c r="EF18" s="106">
        <f t="shared" ref="EF18:EI18" si="47">IF(EK7="-",NA(),EK7)</f>
        <v>59.6</v>
      </c>
      <c r="EG18" s="106">
        <f t="shared" si="47"/>
        <v>60.3</v>
      </c>
      <c r="EH18" s="106">
        <f t="shared" si="47"/>
        <v>60.2</v>
      </c>
      <c r="EI18" s="106">
        <f t="shared" si="47"/>
        <v>61.2</v>
      </c>
      <c r="EJ18" s="100"/>
      <c r="EK18" s="100"/>
      <c r="EL18" s="100"/>
      <c r="EM18" s="100"/>
      <c r="EN18" s="105" t="s">
        <v>156</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156</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156</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156</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156</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156</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f>IF(OR(NOT($KW$8),LB7="-"),NA(),LB7)</f>
        <v>8.9</v>
      </c>
      <c r="KX18" s="106">
        <f>IF(OR(NOT($KW$8),LC7="-"),NA(),LC7)</f>
        <v>11.8</v>
      </c>
      <c r="KY18" s="106">
        <f>IF(OR(NOT($KW$8),LD7="-"),NA(),LD7)</f>
        <v>15.3</v>
      </c>
      <c r="KZ18" s="106">
        <f>IF(OR(NOT($KW$8),LE7="-"),NA(),LE7)</f>
        <v>15.4</v>
      </c>
      <c r="LA18" s="106">
        <f>IF(OR(NOT($KW$8),LF7="-"),NA(),LF7)</f>
        <v>15.1</v>
      </c>
      <c r="LB18" s="100"/>
      <c r="LC18" s="100"/>
      <c r="LD18" s="100"/>
      <c r="LE18" s="100"/>
      <c r="LF18" s="105" t="s">
        <v>156</v>
      </c>
      <c r="LG18" s="106">
        <f>IF(OR(NOT($LG$8),LL7="-"),NA(),LL7)</f>
        <v>2</v>
      </c>
      <c r="LH18" s="106">
        <f>IF(OR(NOT($LG$8),LM7="-"),NA(),LM7)</f>
        <v>1.4</v>
      </c>
      <c r="LI18" s="106">
        <f>IF(OR(NOT($LG$8),LN7="-"),NA(),LN7)</f>
        <v>2.4</v>
      </c>
      <c r="LJ18" s="106">
        <f>IF(OR(NOT($LG$8),LO7="-"),NA(),LO7)</f>
        <v>4.0999999999999996</v>
      </c>
      <c r="LK18" s="106">
        <f>IF(OR(NOT($LG$8),LP7="-"),NA(),LP7)</f>
        <v>2.2000000000000002</v>
      </c>
      <c r="LL18" s="100"/>
      <c r="LM18" s="100"/>
      <c r="LN18" s="100"/>
      <c r="LO18" s="100"/>
      <c r="LP18" s="105" t="s">
        <v>156</v>
      </c>
      <c r="LQ18" s="106">
        <f>IF(OR(NOT($LQ$8),LV7="-"),NA(),LV7)</f>
        <v>1128.5999999999999</v>
      </c>
      <c r="LR18" s="106">
        <f>IF(OR(NOT($LQ$8),LW7="-"),NA(),LW7)</f>
        <v>596.79999999999995</v>
      </c>
      <c r="LS18" s="106">
        <f>IF(OR(NOT($LQ$8),LX7="-"),NA(),LX7)</f>
        <v>494.6</v>
      </c>
      <c r="LT18" s="106">
        <f>IF(OR(NOT($LQ$8),LY7="-"),NA(),LY7)</f>
        <v>469.5</v>
      </c>
      <c r="LU18" s="106">
        <f>IF(OR(NOT($LQ$8),LZ7="-"),NA(),LZ7)</f>
        <v>391.3</v>
      </c>
      <c r="LV18" s="100"/>
      <c r="LW18" s="100"/>
      <c r="LX18" s="100"/>
      <c r="LY18" s="100"/>
      <c r="LZ18" s="105" t="s">
        <v>156</v>
      </c>
      <c r="MA18" s="106">
        <f>IF(OR(NOT($MA$8),MF7="-"),NA(),MF7)</f>
        <v>3.4</v>
      </c>
      <c r="MB18" s="106">
        <f>IF(OR(NOT($MA$8),MG7="-"),NA(),MG7)</f>
        <v>5.6</v>
      </c>
      <c r="MC18" s="106">
        <f>IF(OR(NOT($MA$8),MH7="-"),NA(),MH7)</f>
        <v>11.5</v>
      </c>
      <c r="MD18" s="106">
        <f>IF(OR(NOT($MA$8),MI7="-"),NA(),MI7)</f>
        <v>16.100000000000001</v>
      </c>
      <c r="ME18" s="106">
        <f>IF(OR(NOT($MA$8),MJ7="-"),NA(),MJ7)</f>
        <v>22.3</v>
      </c>
      <c r="MF18" s="100"/>
      <c r="MG18" s="100"/>
      <c r="MH18" s="100"/>
      <c r="MI18" s="100"/>
      <c r="MJ18" s="105" t="s">
        <v>156</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203" t="s">
        <v>157</v>
      </c>
      <c r="C19" s="20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203" t="s">
        <v>158</v>
      </c>
      <c r="C20" s="203"/>
      <c r="D20" s="100"/>
    </row>
    <row r="21" spans="1:374" x14ac:dyDescent="0.15">
      <c r="A21" s="97">
        <f t="shared" si="7"/>
        <v>7</v>
      </c>
      <c r="B21" s="203" t="s">
        <v>159</v>
      </c>
      <c r="C21" s="203"/>
      <c r="D21" s="100"/>
    </row>
    <row r="22" spans="1:374" x14ac:dyDescent="0.15">
      <c r="A22" s="97">
        <f t="shared" si="7"/>
        <v>8</v>
      </c>
      <c r="B22" s="203" t="s">
        <v>160</v>
      </c>
      <c r="C22" s="203"/>
      <c r="D22" s="100"/>
      <c r="E22" s="205" t="s">
        <v>161</v>
      </c>
      <c r="F22" s="206"/>
      <c r="G22" s="206"/>
      <c r="H22" s="206"/>
      <c r="I22" s="207"/>
    </row>
    <row r="23" spans="1:374" x14ac:dyDescent="0.15">
      <c r="A23" s="97">
        <f t="shared" si="7"/>
        <v>9</v>
      </c>
      <c r="B23" s="203" t="s">
        <v>162</v>
      </c>
      <c r="C23" s="203"/>
      <c r="D23" s="100"/>
      <c r="E23" s="208"/>
      <c r="F23" s="209"/>
      <c r="G23" s="209"/>
      <c r="H23" s="209"/>
      <c r="I23" s="210"/>
    </row>
    <row r="24" spans="1:374" x14ac:dyDescent="0.15">
      <c r="A24" s="97">
        <f t="shared" si="7"/>
        <v>10</v>
      </c>
      <c r="B24" s="203" t="s">
        <v>163</v>
      </c>
      <c r="C24" s="203"/>
      <c r="D24" s="100"/>
      <c r="E24" s="208"/>
      <c r="F24" s="209"/>
      <c r="G24" s="209"/>
      <c r="H24" s="209"/>
      <c r="I24" s="210"/>
    </row>
    <row r="25" spans="1:374" x14ac:dyDescent="0.15">
      <c r="A25" s="97">
        <f t="shared" si="7"/>
        <v>11</v>
      </c>
      <c r="B25" s="203" t="s">
        <v>164</v>
      </c>
      <c r="C25" s="203"/>
      <c r="D25" s="100"/>
      <c r="E25" s="208"/>
      <c r="F25" s="209"/>
      <c r="G25" s="209"/>
      <c r="H25" s="209"/>
      <c r="I25" s="210"/>
    </row>
    <row r="26" spans="1:374" x14ac:dyDescent="0.15">
      <c r="A26" s="97">
        <f t="shared" si="7"/>
        <v>12</v>
      </c>
      <c r="B26" s="203" t="s">
        <v>165</v>
      </c>
      <c r="C26" s="203"/>
      <c r="D26" s="100"/>
      <c r="E26" s="208"/>
      <c r="F26" s="209"/>
      <c r="G26" s="209"/>
      <c r="H26" s="209"/>
      <c r="I26" s="210"/>
    </row>
    <row r="27" spans="1:374" x14ac:dyDescent="0.15">
      <c r="A27" s="97">
        <f t="shared" si="7"/>
        <v>13</v>
      </c>
      <c r="B27" s="203" t="s">
        <v>166</v>
      </c>
      <c r="C27" s="203"/>
      <c r="D27" s="100"/>
      <c r="E27" s="208"/>
      <c r="F27" s="209"/>
      <c r="G27" s="209"/>
      <c r="H27" s="209"/>
      <c r="I27" s="210"/>
    </row>
    <row r="28" spans="1:374" x14ac:dyDescent="0.15">
      <c r="A28" s="97">
        <f t="shared" si="7"/>
        <v>14</v>
      </c>
      <c r="B28" s="203" t="s">
        <v>167</v>
      </c>
      <c r="C28" s="203"/>
      <c r="D28" s="100"/>
      <c r="E28" s="208"/>
      <c r="F28" s="209"/>
      <c r="G28" s="209"/>
      <c r="H28" s="209"/>
      <c r="I28" s="210"/>
    </row>
    <row r="29" spans="1:374" x14ac:dyDescent="0.15">
      <c r="A29" s="97">
        <f t="shared" si="7"/>
        <v>15</v>
      </c>
      <c r="B29" s="203" t="s">
        <v>168</v>
      </c>
      <c r="C29" s="203"/>
      <c r="D29" s="100"/>
      <c r="E29" s="208"/>
      <c r="F29" s="209"/>
      <c r="G29" s="209"/>
      <c r="H29" s="209"/>
      <c r="I29" s="210"/>
    </row>
    <row r="30" spans="1:374" x14ac:dyDescent="0.15">
      <c r="A30" s="97">
        <f t="shared" si="7"/>
        <v>16</v>
      </c>
      <c r="B30" s="203" t="s">
        <v>169</v>
      </c>
      <c r="C30" s="203"/>
      <c r="D30" s="100"/>
      <c r="E30" s="208"/>
      <c r="F30" s="209"/>
      <c r="G30" s="209"/>
      <c r="H30" s="209"/>
      <c r="I30" s="210"/>
    </row>
    <row r="31" spans="1:374" x14ac:dyDescent="0.15">
      <c r="A31" s="97">
        <f t="shared" si="7"/>
        <v>17</v>
      </c>
      <c r="B31" s="203" t="s">
        <v>170</v>
      </c>
      <c r="C31" s="203"/>
      <c r="D31" s="100"/>
      <c r="E31" s="208"/>
      <c r="F31" s="209"/>
      <c r="G31" s="209"/>
      <c r="H31" s="209"/>
      <c r="I31" s="210"/>
    </row>
    <row r="32" spans="1:374" x14ac:dyDescent="0.15">
      <c r="A32" s="97">
        <f t="shared" si="7"/>
        <v>18</v>
      </c>
      <c r="B32" s="203" t="s">
        <v>171</v>
      </c>
      <c r="C32" s="203"/>
      <c r="D32" s="100"/>
      <c r="E32" s="208"/>
      <c r="F32" s="209"/>
      <c r="G32" s="209"/>
      <c r="H32" s="209"/>
      <c r="I32" s="210"/>
    </row>
    <row r="33" spans="1:9" x14ac:dyDescent="0.15">
      <c r="A33" s="97">
        <f t="shared" si="7"/>
        <v>19</v>
      </c>
      <c r="B33" s="203" t="s">
        <v>172</v>
      </c>
      <c r="C33" s="203"/>
      <c r="D33" s="100"/>
      <c r="E33" s="208"/>
      <c r="F33" s="209"/>
      <c r="G33" s="209"/>
      <c r="H33" s="209"/>
      <c r="I33" s="210"/>
    </row>
    <row r="34" spans="1:9" x14ac:dyDescent="0.15">
      <c r="A34" s="97">
        <f t="shared" si="7"/>
        <v>20</v>
      </c>
      <c r="B34" s="203" t="s">
        <v>173</v>
      </c>
      <c r="C34" s="203"/>
      <c r="D34" s="100"/>
      <c r="E34" s="208"/>
      <c r="F34" s="209"/>
      <c r="G34" s="209"/>
      <c r="H34" s="209"/>
      <c r="I34" s="210"/>
    </row>
    <row r="35" spans="1:9" ht="25.5" customHeight="1" x14ac:dyDescent="0.15">
      <c r="E35" s="211"/>
      <c r="F35" s="212"/>
      <c r="G35" s="212"/>
      <c r="H35" s="212"/>
      <c r="I35" s="213"/>
    </row>
    <row r="36" spans="1:9" x14ac:dyDescent="0.15">
      <c r="A36" t="s">
        <v>174</v>
      </c>
      <c r="B36" t="s">
        <v>175</v>
      </c>
    </row>
    <row r="37" spans="1:9" x14ac:dyDescent="0.15">
      <c r="A37" t="s">
        <v>176</v>
      </c>
      <c r="B37" t="s">
        <v>177</v>
      </c>
    </row>
    <row r="38" spans="1:9" x14ac:dyDescent="0.15">
      <c r="A38" t="s">
        <v>178</v>
      </c>
      <c r="B38" t="s">
        <v>179</v>
      </c>
    </row>
    <row r="39" spans="1:9" x14ac:dyDescent="0.15">
      <c r="A39" t="s">
        <v>180</v>
      </c>
      <c r="B39" t="s">
        <v>181</v>
      </c>
    </row>
    <row r="40" spans="1:9" x14ac:dyDescent="0.15">
      <c r="A40" t="s">
        <v>182</v>
      </c>
      <c r="B40" t="s">
        <v>183</v>
      </c>
    </row>
    <row r="41" spans="1:9" x14ac:dyDescent="0.15">
      <c r="A41" t="s">
        <v>184</v>
      </c>
      <c r="B41" t="s">
        <v>185</v>
      </c>
    </row>
    <row r="42" spans="1:9" x14ac:dyDescent="0.15">
      <c r="A42" t="s">
        <v>186</v>
      </c>
      <c r="B42" t="s">
        <v>187</v>
      </c>
    </row>
    <row r="43" spans="1:9" x14ac:dyDescent="0.15">
      <c r="A43" t="s">
        <v>188</v>
      </c>
      <c r="B43" t="s">
        <v>189</v>
      </c>
    </row>
    <row r="44" spans="1:9" x14ac:dyDescent="0.15">
      <c r="A44" t="s">
        <v>190</v>
      </c>
      <c r="B44" t="s">
        <v>191</v>
      </c>
    </row>
    <row r="45" spans="1:9" x14ac:dyDescent="0.15">
      <c r="A45" t="s">
        <v>192</v>
      </c>
      <c r="B45" t="s">
        <v>193</v>
      </c>
    </row>
    <row r="46" spans="1:9" x14ac:dyDescent="0.15">
      <c r="A46" t="s">
        <v>194</v>
      </c>
      <c r="B46" t="s">
        <v>195</v>
      </c>
    </row>
    <row r="47" spans="1:9" x14ac:dyDescent="0.15">
      <c r="A47" t="s">
        <v>196</v>
      </c>
      <c r="B47" t="s">
        <v>197</v>
      </c>
    </row>
    <row r="48" spans="1:9" x14ac:dyDescent="0.15">
      <c r="A48" t="s">
        <v>198</v>
      </c>
      <c r="B48" t="s">
        <v>199</v>
      </c>
    </row>
    <row r="49" spans="1:2" x14ac:dyDescent="0.15">
      <c r="A49" t="s">
        <v>200</v>
      </c>
      <c r="B49" t="s">
        <v>201</v>
      </c>
    </row>
    <row r="50" spans="1:2" x14ac:dyDescent="0.15">
      <c r="A50" t="s">
        <v>202</v>
      </c>
      <c r="B50" t="s">
        <v>203</v>
      </c>
    </row>
    <row r="51" spans="1:2" x14ac:dyDescent="0.15">
      <c r="A51" t="s">
        <v>204</v>
      </c>
      <c r="B51" t="s">
        <v>205</v>
      </c>
    </row>
    <row r="52" spans="1:2" x14ac:dyDescent="0.15">
      <c r="A52" t="s">
        <v>206</v>
      </c>
      <c r="B52" t="s">
        <v>207</v>
      </c>
    </row>
    <row r="53" spans="1:2" x14ac:dyDescent="0.15">
      <c r="A53" t="s">
        <v>208</v>
      </c>
      <c r="B53" t="s">
        <v>209</v>
      </c>
    </row>
    <row r="54" spans="1:2" x14ac:dyDescent="0.15">
      <c r="A54" t="s">
        <v>210</v>
      </c>
      <c r="B54" t="s">
        <v>211</v>
      </c>
    </row>
    <row r="55" spans="1:2" x14ac:dyDescent="0.15">
      <c r="A55" t="s">
        <v>212</v>
      </c>
      <c r="B55" t="s">
        <v>213</v>
      </c>
    </row>
    <row r="56" spans="1:2" x14ac:dyDescent="0.15">
      <c r="A56" t="s">
        <v>214</v>
      </c>
      <c r="B56" t="s">
        <v>215</v>
      </c>
    </row>
    <row r="57" spans="1:2" x14ac:dyDescent="0.15">
      <c r="A57" t="s">
        <v>216</v>
      </c>
      <c r="B57" t="s">
        <v>217</v>
      </c>
    </row>
    <row r="58" spans="1:2" x14ac:dyDescent="0.15">
      <c r="A58" t="s">
        <v>218</v>
      </c>
      <c r="B58" t="s">
        <v>219</v>
      </c>
    </row>
    <row r="59" spans="1:2" x14ac:dyDescent="0.15">
      <c r="A59" t="s">
        <v>220</v>
      </c>
      <c r="B59" t="s">
        <v>221</v>
      </c>
    </row>
    <row r="60" spans="1:2" x14ac:dyDescent="0.15">
      <c r="A60" t="s">
        <v>222</v>
      </c>
      <c r="B60" t="s">
        <v>223</v>
      </c>
    </row>
    <row r="61" spans="1:2" x14ac:dyDescent="0.15">
      <c r="A61" t="s">
        <v>224</v>
      </c>
      <c r="B61" t="s">
        <v>225</v>
      </c>
    </row>
    <row r="62" spans="1:2" x14ac:dyDescent="0.15">
      <c r="A62" t="s">
        <v>226</v>
      </c>
      <c r="B62" t="s">
        <v>227</v>
      </c>
    </row>
    <row r="63" spans="1:2" x14ac:dyDescent="0.15">
      <c r="A63" t="s">
        <v>228</v>
      </c>
      <c r="B63" t="s">
        <v>229</v>
      </c>
    </row>
    <row r="64" spans="1:2" x14ac:dyDescent="0.15">
      <c r="A64" t="s">
        <v>230</v>
      </c>
      <c r="B64" t="s">
        <v>231</v>
      </c>
    </row>
    <row r="65" spans="1:2" x14ac:dyDescent="0.15">
      <c r="A65" t="s">
        <v>232</v>
      </c>
      <c r="B65" t="s">
        <v>233</v>
      </c>
    </row>
    <row r="66" spans="1:2" x14ac:dyDescent="0.15">
      <c r="A66" t="s">
        <v>234</v>
      </c>
      <c r="B66" t="s">
        <v>235</v>
      </c>
    </row>
    <row r="67" spans="1:2" x14ac:dyDescent="0.15">
      <c r="A67" t="s">
        <v>236</v>
      </c>
      <c r="B67" t="s">
        <v>235</v>
      </c>
    </row>
    <row r="68" spans="1:2" x14ac:dyDescent="0.15">
      <c r="A68" t="s">
        <v>237</v>
      </c>
      <c r="B68" t="s">
        <v>235</v>
      </c>
    </row>
    <row r="69" spans="1:2" x14ac:dyDescent="0.15">
      <c r="A69" t="s">
        <v>238</v>
      </c>
      <c r="B69" t="s">
        <v>235</v>
      </c>
    </row>
    <row r="70" spans="1:2" x14ac:dyDescent="0.15">
      <c r="A70" t="s">
        <v>239</v>
      </c>
      <c r="B70" t="s">
        <v>235</v>
      </c>
    </row>
    <row r="71" spans="1:2" x14ac:dyDescent="0.15">
      <c r="A71" t="s">
        <v>240</v>
      </c>
      <c r="B71" t="s">
        <v>235</v>
      </c>
    </row>
    <row r="72" spans="1:2" x14ac:dyDescent="0.15">
      <c r="A72" t="s">
        <v>241</v>
      </c>
      <c r="B72" t="s">
        <v>235</v>
      </c>
    </row>
    <row r="73" spans="1:2" x14ac:dyDescent="0.15">
      <c r="A73" t="s">
        <v>242</v>
      </c>
      <c r="B73" t="s">
        <v>235</v>
      </c>
    </row>
    <row r="74" spans="1:2" x14ac:dyDescent="0.15">
      <c r="A74" t="s">
        <v>243</v>
      </c>
      <c r="B74" t="s">
        <v>235</v>
      </c>
    </row>
    <row r="75" spans="1:2" x14ac:dyDescent="0.15">
      <c r="A75" t="s">
        <v>244</v>
      </c>
      <c r="B75" t="s">
        <v>235</v>
      </c>
    </row>
    <row r="76" spans="1:2" x14ac:dyDescent="0.15">
      <c r="A76" t="s">
        <v>245</v>
      </c>
      <c r="B76" t="s">
        <v>235</v>
      </c>
    </row>
    <row r="77" spans="1:2" x14ac:dyDescent="0.15">
      <c r="A77" t="s">
        <v>246</v>
      </c>
      <c r="B77" t="s">
        <v>235</v>
      </c>
    </row>
    <row r="78" spans="1:2" x14ac:dyDescent="0.15">
      <c r="A78" t="s">
        <v>247</v>
      </c>
      <c r="B78" t="s">
        <v>235</v>
      </c>
    </row>
    <row r="79" spans="1:2" x14ac:dyDescent="0.15">
      <c r="A79" t="s">
        <v>248</v>
      </c>
      <c r="B79" t="s">
        <v>235</v>
      </c>
    </row>
    <row r="80" spans="1:2" x14ac:dyDescent="0.15">
      <c r="A80" t="s">
        <v>249</v>
      </c>
      <c r="B80" t="s">
        <v>235</v>
      </c>
    </row>
    <row r="81" spans="1:2" x14ac:dyDescent="0.15">
      <c r="A81" t="s">
        <v>250</v>
      </c>
      <c r="B81" t="s">
        <v>235</v>
      </c>
    </row>
    <row r="82" spans="1:2" x14ac:dyDescent="0.15">
      <c r="A82" t="s">
        <v>251</v>
      </c>
      <c r="B82" t="s">
        <v>235</v>
      </c>
    </row>
    <row r="83" spans="1:2" x14ac:dyDescent="0.15">
      <c r="A83" t="s">
        <v>252</v>
      </c>
      <c r="B83" t="s">
        <v>235</v>
      </c>
    </row>
    <row r="84" spans="1:2" x14ac:dyDescent="0.15">
      <c r="A84" t="s">
        <v>253</v>
      </c>
      <c r="B84" t="s">
        <v>235</v>
      </c>
    </row>
    <row r="85" spans="1:2" x14ac:dyDescent="0.15">
      <c r="A85" t="s">
        <v>254</v>
      </c>
      <c r="B85" t="s">
        <v>235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2020-01-17T00:54:14Z</cp:lastPrinted>
  <dcterms:created xsi:type="dcterms:W3CDTF">2019-12-05T07:14:26Z</dcterms:created>
  <dcterms:modified xsi:type="dcterms:W3CDTF">2020-01-17T00:57:11Z</dcterms:modified>
  <cp:category/>
</cp:coreProperties>
</file>