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旧経営企画課\zaimu\2決算関連\09決算統計\経営比較分析表\30年度決算\5020115Fw 【45宮崎県】公営企業に係る経営比較分析表（平成30年度決算）の分析等について（依頼）\回答データ\"/>
    </mc:Choice>
  </mc:AlternateContent>
  <xr:revisionPtr revIDLastSave="0" documentId="13_ncr:1_{2D26A5A8-BC51-4078-8239-72B5D1B1EF2F}" xr6:coauthVersionLast="45" xr6:coauthVersionMax="45" xr10:uidLastSave="{00000000-0000-0000-0000-000000000000}"/>
  <workbookProtection workbookAlgorithmName="SHA-512" workbookHashValue="DkW54g8el2+fddLxLfMF0ebMJID4Oj+aYMXMOcu50Ovyxi7mEDSi2eyJv+ZPy0qXnqTGM5Nc2hCRu432bNN9ug==" workbookSaltValue="yCw2Ot0nBGg1m5D55i2i1g==" workbookSpinCount="100000" lockStructure="1"/>
  <bookViews>
    <workbookView xWindow="-120" yWindow="-120" windowWidth="29040" windowHeight="1584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D8" i="5"/>
  <c r="GH12" i="5" s="1"/>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FJ8" i="5" l="1"/>
  <c r="FL12" i="5" s="1"/>
  <c r="B5" i="4"/>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M12"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K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Y12" i="5"/>
  <c r="HC12" i="5"/>
  <c r="HL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FB18" i="5"/>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F11" i="4"/>
  <c r="MA10" i="5"/>
  <c r="KL10" i="5"/>
  <c r="IX10" i="5"/>
  <c r="HI10" i="5"/>
  <c r="FT10" i="5"/>
  <c r="EE10" i="5"/>
  <c r="CP10" i="5"/>
  <c r="AY10" i="5"/>
  <c r="FX18" i="5"/>
  <c r="FT18" i="5"/>
  <c r="FW18" i="5"/>
  <c r="FV18" i="5"/>
  <c r="FU18" i="5"/>
  <c r="FW12" i="5"/>
  <c r="FV12" i="5"/>
  <c r="FU12" i="5"/>
  <c r="FX12" i="5"/>
  <c r="FT12" i="5"/>
</calcChain>
</file>

<file path=xl/sharedStrings.xml><?xml version="1.0" encoding="utf-8"?>
<sst xmlns="http://schemas.openxmlformats.org/spreadsheetml/2006/main" count="936" uniqueCount="267">
  <si>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</si>
  <si>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</si>
  <si>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</si>
  <si>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</si>
  <si>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</si>
  <si>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</si>
  <si>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</si>
  <si>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</si>
  <si>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</si>
  <si>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</si>
  <si>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</si>
  <si>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</si>
  <si>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</si>
  <si>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</si>
  <si>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</si>
  <si>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</si>
  <si>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</si>
  <si>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</si>
  <si>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</si>
  <si>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</si>
  <si>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</si>
  <si>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</si>
  <si>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</si>
  <si>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</si>
  <si>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</si>
  <si>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</si>
  <si>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</si>
  <si>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</si>
  <si>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</si>
  <si>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</si>
  <si>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</si>
  <si>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</si>
  <si>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</si>
  <si>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</si>
  <si>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</si>
  <si>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</si>
  <si>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</si>
  <si>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</si>
  <si>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</si>
  <si>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</si>
  <si>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</si>
  <si>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</si>
  <si>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</si>
  <si>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</si>
  <si>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</si>
  <si>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</si>
  <si>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</si>
  <si>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</si>
  <si>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</si>
  <si>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</si>
  <si>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</si>
  <si>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</si>
  <si>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</si>
  <si>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</si>
  <si>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</si>
  <si>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</si>
  <si>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</si>
  <si>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</si>
  <si>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</si>
  <si>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</si>
  <si>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</si>
  <si>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</si>
  <si>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</si>
  <si>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</si>
  <si>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</si>
  <si>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</si>
  <si>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</si>
  <si>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</si>
  <si>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</si>
  <si>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</si>
  <si>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</si>
  <si>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</si>
  <si>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</si>
  <si>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</si>
  <si>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</si>
  <si>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</si>
  <si>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</si>
  <si>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</si>
  <si>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</si>
  <si>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</si>
  <si>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</si>
  <si>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</si>
  <si>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</si>
  <si>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</si>
  <si>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</si>
  <si>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</si>
  <si>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</si>
  <si>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</si>
  <si>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</si>
  <si>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</si>
  <si>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</si>
  <si>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</si>
  <si>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</si>
  <si>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</si>
  <si>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</si>
  <si>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</si>
  <si>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</si>
  <si>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</si>
  <si>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</si>
  <si>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</si>
  <si>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</si>
  <si>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</si>
  <si>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</si>
  <si>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</si>
  <si>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</si>
  <si>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</si>
  <si>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</si>
  <si>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</si>
  <si>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</si>
  <si>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</si>
  <si>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</si>
  <si>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</si>
  <si>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</si>
  <si>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</si>
  <si>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</si>
  <si>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</si>
  <si>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450006</t>
  </si>
  <si>
    <t>46</t>
  </si>
  <si>
    <t>04</t>
  </si>
  <si>
    <t>0</t>
  </si>
  <si>
    <t>000</t>
  </si>
  <si>
    <t>宮崎県</t>
  </si>
  <si>
    <t>法適用</t>
  </si>
  <si>
    <t>電気事業</t>
  </si>
  <si>
    <t>自治体職員</t>
  </si>
  <si>
    <t>-</t>
  </si>
  <si>
    <t>令和8年3月31日　石河内第一発電所ほか</t>
  </si>
  <si>
    <t>令和14年7月31日　祝子第二発電所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</si>
  <si>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</si>
  <si>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</si>
  <si>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</si>
  <si>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</si>
  <si>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</si>
  <si>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</si>
  <si>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</si>
  <si>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</si>
  <si>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</si>
  <si>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</si>
  <si>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</si>
  <si>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</si>
  <si>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</si>
  <si>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</si>
  <si>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</si>
  <si>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</si>
  <si>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</si>
  <si>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</si>
  <si>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</si>
  <si>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</si>
  <si>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</si>
  <si>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</si>
  <si>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</si>
  <si>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</si>
  <si>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</si>
  <si>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</si>
  <si>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</si>
  <si>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</si>
  <si>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</si>
  <si>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</si>
  <si>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</si>
  <si>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</si>
  <si>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</si>
  <si>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</si>
  <si>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</si>
  <si>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</si>
  <si>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</si>
  <si>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</si>
  <si>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</si>
  <si>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</si>
  <si>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</si>
  <si>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</si>
  <si>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</si>
  <si>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</si>
  <si>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</si>
  <si>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</si>
  <si>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</si>
  <si>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</si>
  <si>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</si>
  <si>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</si>
  <si>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</si>
  <si>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</si>
  <si>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</si>
  <si>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</si>
  <si>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</si>
  <si>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</si>
  <si>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</si>
  <si>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</si>
  <si>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</si>
  <si>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</si>
  <si>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</si>
  <si>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</si>
  <si>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</si>
  <si>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</si>
  <si>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</si>
  <si>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</si>
  <si>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</si>
  <si>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</si>
  <si>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</si>
  <si>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</si>
  <si>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</si>
  <si>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</si>
  <si>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</si>
  <si>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</si>
  <si>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</si>
  <si>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</si>
  <si>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</si>
  <si>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</si>
  <si>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</si>
  <si>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</si>
  <si>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</si>
  <si>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</si>
  <si>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</si>
  <si>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</si>
  <si>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</si>
  <si>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</si>
  <si>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</si>
  <si>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</si>
  <si>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</si>
  <si>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</si>
  <si>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</si>
  <si>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</si>
  <si>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</si>
  <si>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</si>
  <si>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</si>
  <si>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</si>
  <si>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</si>
  <si>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</si>
  <si>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</si>
  <si>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</si>
  <si>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</si>
  <si>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</si>
  <si>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</si>
  <si>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</si>
  <si>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</si>
  <si>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</si>
  <si>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</si>
  <si>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</si>
  <si>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</si>
  <si>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</si>
  <si>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</si>
  <si>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</si>
  <si>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</si>
  <si>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</si>
  <si>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</si>
  <si>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</si>
  <si>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</si>
  <si>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</si>
  <si>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</si>
  <si>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</si>
  <si>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</si>
  <si>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</si>
  <si>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</si>
  <si>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</si>
  <si>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</si>
  <si>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</si>
  <si>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</si>
  <si>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</si>
  <si>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</si>
  <si>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</si>
  <si>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</si>
  <si>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</si>
  <si>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</si>
  <si>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</si>
  <si>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</si>
  <si>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将来の工事計画や利益の状況等を踏まえて、建設改良費の補てん財源である建設改良積立金、欠損時の補てん財源である利益積立金等に積み立てるとともに、地域振興のための財源である地方振興積立金にも積立てを行う。
【平成30年度利益剰余金の使途】
・当年度純利益　826,681千円　→　利益積立金への積立て　            200,000千円
　　　　　　　　　　　　　　　　 地方振興積立金への積立て　        252,786千円
                                 建設改良積立金への積立て　        363,895千円
　　　　　　　　　　　　　　　　 緑のダム造成事業積立金への積立て   10,000千円
・その他未処分利益剰余金 679,247千円　→　組入資本金　679,247千円</t>
    <phoneticPr fontId="5"/>
  </si>
  <si>
    <t>　「経営の状況」及び「経営のリスク」共に良好な状態ではあるが、現在、国において進められている電力システム改革も最終段階へと進んでおり、今後、企業局を取り巻く環境の大きな変化が予想されることから、その動向を注視しながら、必要に応じた対応を的確に行う必要がある。
　また、発電所やその関連設備については、建設後相当の期間を経過し、更新時期が近づいている設備もあることから、更新工事に必要な財源の確保や設備の適切な改修等を計画的に行う必要がある。
　これらの課題解決に向けて、平成２６年度に策定した経営戦略である宮崎県企業局経営ビジョンの見直しをしているところであり、新たな経営ビジョンの策定後も、これに基づく企業経営を着実に実行し、引き続き健全経営を維持しながら、本県の産業経済の振興と住民福祉の増進を図っていく。</t>
    <rPh sb="235" eb="237">
      <t>ヘイセイ</t>
    </rPh>
    <rPh sb="239" eb="241">
      <t>ネンド</t>
    </rPh>
    <rPh sb="242" eb="244">
      <t>サクテイ</t>
    </rPh>
    <rPh sb="266" eb="268">
      <t>ミナオ</t>
    </rPh>
    <rPh sb="281" eb="282">
      <t>アラ</t>
    </rPh>
    <rPh sb="284" eb="286">
      <t>ケイエイ</t>
    </rPh>
    <rPh sb="291" eb="293">
      <t>サクテイ</t>
    </rPh>
    <rPh sb="293" eb="294">
      <t>ゴ</t>
    </rPh>
    <phoneticPr fontId="5"/>
  </si>
  <si>
    <t>設備利用率
・設備利用率は全国平均と比較しておおむね高利用率を維持している。
・Ｈ30は降雨に恵まれたため、降雨量が少なかったH29より設備利用率は増加している。
・水力発電は降雨による影響を強く受けることから、降雨予測等をうまく活用しながら、これまで同様効率的なダム貯水池水位運用を行っていく。
修繕費比率
・修繕費比率は全国平均と比較して低く抑えられている。
・Ｈ29、Ｈ30は発電機精密点検工事に係る特別修繕引当金繰入額の増に伴い比率が高くなっている。精密点検工事に係る費用は増加傾向にあるため、工事を実施する周期や工事内容の検討を行う必要がある。
企業債残高対料金収入比率
・企業債残高対料金収入比率は逓減している上に、全国平均と比較しても低く抑えられている。
・更新時期が近づいている設備もあることから、今後も計画的な設備更新と企業債償還を行っていく。
有形固定資産減価償却率
・有形固定資産減価償却率は逓増している上に、全国平均と比較しても高くなっている。
・老朽化した設備については、現在、渡川発電所、綾第二発電所において大規模改良工事を行っているところであるが、今後も経営ビジョンにおける投資計画に基づいて、計画的な更新を行っていく。
ＦＩＴ収入割合
・ＦＩＴ収入割合は低く、固定価格買取制度の調達期間終了後、収入が大幅に減少するリスクは少ない。
・Ｈ28.10月より運転を開始した酒谷発電所が固定価格買取制度による売電を行っており、Ｈ29はＨ28以前よりＦＩＴ収入割合が増加している。
・大規模改良工事を実施している渡川発電所や綾第二発電所において、固定価格買取制度による料金収入を予定していることから、今後ＦＩＴ収入割合が増加する予定である。</t>
    <rPh sb="74" eb="76">
      <t>ゾウカ</t>
    </rPh>
    <rPh sb="439" eb="442">
      <t>ロウキュウカ</t>
    </rPh>
    <rPh sb="444" eb="446">
      <t>セツビ</t>
    </rPh>
    <rPh sb="452" eb="454">
      <t>ゲンザイ</t>
    </rPh>
    <rPh sb="455" eb="457">
      <t>ドガワ</t>
    </rPh>
    <rPh sb="457" eb="460">
      <t>ハツデンショ</t>
    </rPh>
    <rPh sb="461" eb="462">
      <t>アヤ</t>
    </rPh>
    <rPh sb="462" eb="464">
      <t>ダイニ</t>
    </rPh>
    <rPh sb="464" eb="467">
      <t>ハツデンショ</t>
    </rPh>
    <rPh sb="471" eb="474">
      <t>ダイキボ</t>
    </rPh>
    <rPh sb="474" eb="476">
      <t>カイリョウ</t>
    </rPh>
    <rPh sb="476" eb="478">
      <t>コウジ</t>
    </rPh>
    <rPh sb="479" eb="480">
      <t>オコナ</t>
    </rPh>
    <rPh sb="492" eb="494">
      <t>コンゴ</t>
    </rPh>
    <rPh sb="665" eb="667">
      <t>ジッシ</t>
    </rPh>
    <rPh sb="677" eb="678">
      <t>アヤ</t>
    </rPh>
    <rPh sb="678" eb="679">
      <t>ダイ</t>
    </rPh>
    <rPh sb="679" eb="680">
      <t>ニ</t>
    </rPh>
    <rPh sb="680" eb="683">
      <t>ハツデンショ</t>
    </rPh>
    <phoneticPr fontId="5"/>
  </si>
  <si>
    <t>経常収支比率
・経常収支比率は100％以上であり、引き続き健全経営を維持している。
・Ｈ28は有価証券売却益の計上により比率が高くなっている。
営業収支比率
・営業収支比率は減少傾向にあるものの、100％以上であり、引き続き健全経営を維持している。
・減少傾向の要因の一つは、発電機精密点検工事費が増加傾向にあり、それに伴う特別修繕引当金繰入額等の費用の増である。
流動比率
・流動比率は100％以上であり、引き続き健全な状態である。
・貸付金返還金の計上によりＨ28及びＨ29は比率が高くなっている。
・Ｈ26及びＨ27は比率が低いが、これは、改良工事に伴う多額の未払金が流動負債に計上されているためである。
・Ｈ30は、未払金、未払費用の増により、前年度より比率が下がっている。
供給原価
・供給原価は全国平均と比較しておおむね低く抑えられている。費用が増加傾向にあるが、Ｈ30は年間発電電力量がH29よりも増加したことから、前年度よりわずかに低くなっている。
ＥＢＩＴＤＡ
・本県は全国と比較して事業規模が大きいこともあり、ＥＢＩＴＤＡは全国平均よりも高い。
・Ｈ26は公営企業会計制度見直しによる特別利益を計上した年度であるため、突出した数値となっている。
・Ｈ28は有価証券売却益の計上により高くなっている。
・Ｈ30は電力収益の増により、前年度より上昇している。</t>
    <rPh sb="25" eb="26">
      <t>ヒ</t>
    </rPh>
    <rPh sb="27" eb="28">
      <t>ツヅ</t>
    </rPh>
    <rPh sb="47" eb="49">
      <t>ユウカ</t>
    </rPh>
    <rPh sb="49" eb="51">
      <t>ショウケン</t>
    </rPh>
    <rPh sb="55" eb="57">
      <t>ケイジョウ</t>
    </rPh>
    <rPh sb="60" eb="62">
      <t>ヒリツ</t>
    </rPh>
    <rPh sb="63" eb="64">
      <t>タカ</t>
    </rPh>
    <rPh sb="109" eb="110">
      <t>ヒ</t>
    </rPh>
    <rPh sb="111" eb="112">
      <t>ツヅ</t>
    </rPh>
    <rPh sb="206" eb="207">
      <t>ヒ</t>
    </rPh>
    <rPh sb="208" eb="209">
      <t>ツヅ</t>
    </rPh>
    <rPh sb="267" eb="268">
      <t>ヒク</t>
    </rPh>
    <rPh sb="314" eb="316">
      <t>ミバラ</t>
    </rPh>
    <rPh sb="316" eb="317">
      <t>キン</t>
    </rPh>
    <rPh sb="318" eb="320">
      <t>ミバラ</t>
    </rPh>
    <rPh sb="320" eb="322">
      <t>ヒヨウ</t>
    </rPh>
    <rPh sb="323" eb="324">
      <t>ゾウ</t>
    </rPh>
    <rPh sb="328" eb="330">
      <t>ゼンネン</t>
    </rPh>
    <rPh sb="330" eb="331">
      <t>ド</t>
    </rPh>
    <rPh sb="333" eb="335">
      <t>ヒリツ</t>
    </rPh>
    <rPh sb="336" eb="337">
      <t>サ</t>
    </rPh>
    <rPh sb="395" eb="397">
      <t>ネンカン</t>
    </rPh>
    <rPh sb="397" eb="399">
      <t>ハツデン</t>
    </rPh>
    <rPh sb="399" eb="402">
      <t>デンリョクリョウ</t>
    </rPh>
    <rPh sb="409" eb="411">
      <t>ゾウカ</t>
    </rPh>
    <rPh sb="427" eb="428">
      <t>ヒク</t>
    </rPh>
    <rPh sb="580" eb="583">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</si>
</sst>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119.4</c:v>
                </c:pt>
                <c:pt idx="1">
                  <c:v>118.4</c:v>
                </c:pt>
                <c:pt idx="2">
                  <c:v>121.4</c:v>
                </c:pt>
                <c:pt idx="3">
                  <c:v>118.4</c:v>
                </c:pt>
                <c:pt idx="4">
                  <c:v>119.7</c:v>
                </c:pt>
              </c:numCache>
            </c:numRef>
          </c:val>
          <c:extLst>
            <c:ext xmlns:c16="http://schemas.microsoft.com/office/drawing/2014/chart" uri="{C3380CC4-5D6E-409C-BE32-E72D297353CC}">
              <c16:uniqueId val="{00000000-CBBE-495C-B03E-D2DCEE9E2D4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CBBE-495C-B03E-D2DCEE9E2D4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BBE-495C-B03E-D2DCEE9E2D4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0.1</c:v>
                </c:pt>
                <c:pt idx="1">
                  <c:v>0.1</c:v>
                </c:pt>
                <c:pt idx="2">
                  <c:v>0.6</c:v>
                </c:pt>
                <c:pt idx="3">
                  <c:v>1.6</c:v>
                </c:pt>
                <c:pt idx="4">
                  <c:v>1.8</c:v>
                </c:pt>
              </c:numCache>
            </c:numRef>
          </c:val>
          <c:extLst>
            <c:ext xmlns:c16="http://schemas.microsoft.com/office/drawing/2014/chart" uri="{C3380CC4-5D6E-409C-BE32-E72D297353CC}">
              <c16:uniqueId val="{00000000-FB26-4B00-B45F-C48509439339}"/>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FB26-4B00-B45F-C48509439339}"/>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42.3</c:v>
                </c:pt>
                <c:pt idx="1">
                  <c:v>43.3</c:v>
                </c:pt>
                <c:pt idx="2">
                  <c:v>41.4</c:v>
                </c:pt>
                <c:pt idx="3">
                  <c:v>39.4</c:v>
                </c:pt>
                <c:pt idx="4">
                  <c:v>41.3</c:v>
                </c:pt>
              </c:numCache>
            </c:numRef>
          </c:val>
          <c:extLst>
            <c:ext xmlns:c16="http://schemas.microsoft.com/office/drawing/2014/chart" uri="{C3380CC4-5D6E-409C-BE32-E72D297353CC}">
              <c16:uniqueId val="{00000000-438C-4115-8821-A43A14507698}"/>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438C-4115-8821-A43A14507698}"/>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14.1</c:v>
                </c:pt>
                <c:pt idx="1">
                  <c:v>16.5</c:v>
                </c:pt>
                <c:pt idx="2">
                  <c:v>15.5</c:v>
                </c:pt>
                <c:pt idx="3">
                  <c:v>17.5</c:v>
                </c:pt>
                <c:pt idx="4">
                  <c:v>20.6</c:v>
                </c:pt>
              </c:numCache>
            </c:numRef>
          </c:val>
          <c:extLst>
            <c:ext xmlns:c16="http://schemas.microsoft.com/office/drawing/2014/chart" uri="{C3380CC4-5D6E-409C-BE32-E72D297353CC}">
              <c16:uniqueId val="{00000000-E0F7-4A21-A74C-5D78A35C4D25}"/>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E0F7-4A21-A74C-5D78A35C4D25}"/>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90</c:v>
                </c:pt>
                <c:pt idx="1">
                  <c:v>75.7</c:v>
                </c:pt>
                <c:pt idx="2">
                  <c:v>59.3</c:v>
                </c:pt>
                <c:pt idx="3">
                  <c:v>48.7</c:v>
                </c:pt>
                <c:pt idx="4">
                  <c:v>38.700000000000003</c:v>
                </c:pt>
              </c:numCache>
            </c:numRef>
          </c:val>
          <c:extLst>
            <c:ext xmlns:c16="http://schemas.microsoft.com/office/drawing/2014/chart" uri="{C3380CC4-5D6E-409C-BE32-E72D297353CC}">
              <c16:uniqueId val="{00000000-028F-4232-A7A5-EB14C07157C1}"/>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028F-4232-A7A5-EB14C07157C1}"/>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66.599999999999994</c:v>
                </c:pt>
                <c:pt idx="1">
                  <c:v>66.7</c:v>
                </c:pt>
                <c:pt idx="2">
                  <c:v>67.8</c:v>
                </c:pt>
                <c:pt idx="3">
                  <c:v>69.599999999999994</c:v>
                </c:pt>
                <c:pt idx="4">
                  <c:v>70.8</c:v>
                </c:pt>
              </c:numCache>
            </c:numRef>
          </c:val>
          <c:extLst>
            <c:ext xmlns:c16="http://schemas.microsoft.com/office/drawing/2014/chart" uri="{C3380CC4-5D6E-409C-BE32-E72D297353CC}">
              <c16:uniqueId val="{00000000-BA2C-4850-8ED2-EDE86060D7F1}"/>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BA2C-4850-8ED2-EDE86060D7F1}"/>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0.1</c:v>
                </c:pt>
                <c:pt idx="1">
                  <c:v>0.1</c:v>
                </c:pt>
                <c:pt idx="2">
                  <c:v>0.6</c:v>
                </c:pt>
                <c:pt idx="3">
                  <c:v>1.6</c:v>
                </c:pt>
                <c:pt idx="4">
                  <c:v>1.8</c:v>
                </c:pt>
              </c:numCache>
            </c:numRef>
          </c:val>
          <c:extLst>
            <c:ext xmlns:c16="http://schemas.microsoft.com/office/drawing/2014/chart" uri="{C3380CC4-5D6E-409C-BE32-E72D297353CC}">
              <c16:uniqueId val="{00000000-F1D0-442D-962A-A6395357CC6A}"/>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F1D0-442D-962A-A6395357CC6A}"/>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DF-4554-BDD0-D3D645E2800C}"/>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F-4554-BDD0-D3D645E2800C}"/>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3-434B-B0D3-F48EBFD7778C}"/>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3-434B-B0D3-F48EBFD7778C}"/>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2-4413-AD80-CCB8160CF6F8}"/>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2-4413-AD80-CCB8160CF6F8}"/>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EF-4CA7-8C33-8797B3867357}"/>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F-4CA7-8C33-8797B3867357}"/>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117.2</c:v>
                </c:pt>
                <c:pt idx="1">
                  <c:v>114.2</c:v>
                </c:pt>
                <c:pt idx="2">
                  <c:v>113.6</c:v>
                </c:pt>
                <c:pt idx="3">
                  <c:v>112.8</c:v>
                </c:pt>
                <c:pt idx="4">
                  <c:v>110.8</c:v>
                </c:pt>
              </c:numCache>
            </c:numRef>
          </c:val>
          <c:extLst>
            <c:ext xmlns:c16="http://schemas.microsoft.com/office/drawing/2014/chart" uri="{C3380CC4-5D6E-409C-BE32-E72D297353CC}">
              <c16:uniqueId val="{00000000-3797-4794-9CF1-6470F49A3439}"/>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3797-4794-9CF1-6470F49A343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797-4794-9CF1-6470F49A3439}"/>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F-4BEF-B777-13074CED5D1A}"/>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F-4BEF-B777-13074CED5D1A}"/>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9-4DCA-BB42-D7634EAB050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9-4DCA-BB42-D7634EAB050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6-4FDE-A9FD-2CA77FF3669F}"/>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6-4FDE-A9FD-2CA77FF3669F}"/>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20-45F4-9820-CFD4C00ADE01}"/>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0-45F4-9820-CFD4C00ADE01}"/>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30-401E-9956-1E79C3C7F764}"/>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30-401E-9956-1E79C3C7F764}"/>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4-4CDE-BDF8-5E8AF19D010C}"/>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4-4CDE-BDF8-5E8AF19D010C}"/>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4-4AD6-BB6E-C18417C64888}"/>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4-4AD6-BB6E-C18417C64888}"/>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C-4E23-B979-9ADE2A41089F}"/>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C-4E23-B979-9ADE2A41089F}"/>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F7-4932-9F8B-0F4E9E74F75D}"/>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7-4932-9F8B-0F4E9E74F75D}"/>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B-4640-9F92-CA0E1EBF8C24}"/>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B-4640-9F92-CA0E1EBF8C24}"/>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411.7</c:v>
                </c:pt>
                <c:pt idx="1">
                  <c:v>431</c:v>
                </c:pt>
                <c:pt idx="2">
                  <c:v>546.9</c:v>
                </c:pt>
                <c:pt idx="3">
                  <c:v>579.1</c:v>
                </c:pt>
                <c:pt idx="4">
                  <c:v>542.6</c:v>
                </c:pt>
              </c:numCache>
            </c:numRef>
          </c:val>
          <c:extLst>
            <c:ext xmlns:c16="http://schemas.microsoft.com/office/drawing/2014/chart" uri="{C3380CC4-5D6E-409C-BE32-E72D297353CC}">
              <c16:uniqueId val="{00000000-FAF0-49AC-965E-3FB59D9C40B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FAF0-49AC-965E-3FB59D9C40B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AF0-49AC-965E-3FB59D9C40B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D3-4FEF-B367-88674336B4FA}"/>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D3-4FEF-B367-88674336B4FA}"/>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6296.3</c:v>
                </c:pt>
                <c:pt idx="1">
                  <c:v>6311.9</c:v>
                </c:pt>
                <c:pt idx="2">
                  <c:v>6986.4</c:v>
                </c:pt>
                <c:pt idx="3">
                  <c:v>7415.1</c:v>
                </c:pt>
                <c:pt idx="4">
                  <c:v>7265</c:v>
                </c:pt>
              </c:numCache>
            </c:numRef>
          </c:val>
          <c:extLst>
            <c:ext xmlns:c16="http://schemas.microsoft.com/office/drawing/2014/chart" uri="{C3380CC4-5D6E-409C-BE32-E72D297353CC}">
              <c16:uniqueId val="{00000000-5A1B-4C6C-B652-672E990E544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5A1B-4C6C-B652-672E990E544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2587649</c:v>
                </c:pt>
                <c:pt idx="1">
                  <c:v>2124119</c:v>
                </c:pt>
                <c:pt idx="2">
                  <c:v>2245567</c:v>
                </c:pt>
                <c:pt idx="3">
                  <c:v>2155334</c:v>
                </c:pt>
                <c:pt idx="4">
                  <c:v>2181684</c:v>
                </c:pt>
              </c:numCache>
            </c:numRef>
          </c:val>
          <c:extLst>
            <c:ext xmlns:c16="http://schemas.microsoft.com/office/drawing/2014/chart" uri="{C3380CC4-5D6E-409C-BE32-E72D297353CC}">
              <c16:uniqueId val="{00000000-4BCB-45D7-B654-ADA4E1B98CC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4BCB-45D7-B654-ADA4E1B98CC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42.3</c:v>
                </c:pt>
                <c:pt idx="1">
                  <c:v>43.3</c:v>
                </c:pt>
                <c:pt idx="2">
                  <c:v>41.4</c:v>
                </c:pt>
                <c:pt idx="3">
                  <c:v>39.4</c:v>
                </c:pt>
                <c:pt idx="4">
                  <c:v>41.3</c:v>
                </c:pt>
              </c:numCache>
            </c:numRef>
          </c:val>
          <c:extLst>
            <c:ext xmlns:c16="http://schemas.microsoft.com/office/drawing/2014/chart" uri="{C3380CC4-5D6E-409C-BE32-E72D297353CC}">
              <c16:uniqueId val="{00000000-705C-4AFC-AF51-DC6CFF71A3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705C-4AFC-AF51-DC6CFF71A3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14.1</c:v>
                </c:pt>
                <c:pt idx="1">
                  <c:v>16.5</c:v>
                </c:pt>
                <c:pt idx="2">
                  <c:v>15.5</c:v>
                </c:pt>
                <c:pt idx="3">
                  <c:v>17.5</c:v>
                </c:pt>
                <c:pt idx="4">
                  <c:v>20.6</c:v>
                </c:pt>
              </c:numCache>
            </c:numRef>
          </c:val>
          <c:extLst>
            <c:ext xmlns:c16="http://schemas.microsoft.com/office/drawing/2014/chart" uri="{C3380CC4-5D6E-409C-BE32-E72D297353CC}">
              <c16:uniqueId val="{00000000-C25E-4CFE-9D48-7AA306B3B6A8}"/>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C25E-4CFE-9D48-7AA306B3B6A8}"/>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90</c:v>
                </c:pt>
                <c:pt idx="1">
                  <c:v>75.7</c:v>
                </c:pt>
                <c:pt idx="2">
                  <c:v>59.3</c:v>
                </c:pt>
                <c:pt idx="3">
                  <c:v>48.7</c:v>
                </c:pt>
                <c:pt idx="4">
                  <c:v>38.700000000000003</c:v>
                </c:pt>
              </c:numCache>
            </c:numRef>
          </c:val>
          <c:extLst>
            <c:ext xmlns:c16="http://schemas.microsoft.com/office/drawing/2014/chart" uri="{C3380CC4-5D6E-409C-BE32-E72D297353CC}">
              <c16:uniqueId val="{00000000-DE5F-4C12-AD0A-2011A5CB830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DE5F-4C12-AD0A-2011A5CB830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66.599999999999994</c:v>
                </c:pt>
                <c:pt idx="1">
                  <c:v>66.7</c:v>
                </c:pt>
                <c:pt idx="2">
                  <c:v>67.8</c:v>
                </c:pt>
                <c:pt idx="3">
                  <c:v>69.599999999999994</c:v>
                </c:pt>
                <c:pt idx="4">
                  <c:v>70.8</c:v>
                </c:pt>
              </c:numCache>
            </c:numRef>
          </c:val>
          <c:extLst>
            <c:ext xmlns:c16="http://schemas.microsoft.com/office/drawing/2014/chart" uri="{C3380CC4-5D6E-409C-BE32-E72D297353CC}">
              <c16:uniqueId val="{00000000-766A-44A6-98A5-FECA75819FA0}"/>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766A-44A6-98A5-FECA75819FA0}"/>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4391" y="6958993"/>
          <a:ext cx="5257507" cy="2724092"/>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63226" y="6958993"/>
          <a:ext cx="5250705" cy="2724092"/>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465256" y="6958993"/>
          <a:ext cx="5255799" cy="2724092"/>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74754" y="6958993"/>
          <a:ext cx="5260229" cy="2724092"/>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504487" y="6958993"/>
          <a:ext cx="5263613" cy="2724092"/>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71390" y="11503824"/>
          <a:ext cx="5255686" cy="269713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71390" y="14340810"/>
          <a:ext cx="5255686" cy="268108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71390" y="17181257"/>
          <a:ext cx="5255686" cy="2681086"/>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71390" y="20003900"/>
          <a:ext cx="5255686" cy="2681087"/>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71390" y="22799210"/>
          <a:ext cx="5255686" cy="2681085"/>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74635" y="11503824"/>
          <a:ext cx="4799498" cy="269713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74635" y="14340810"/>
          <a:ext cx="4799498" cy="268108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74635" y="17181257"/>
          <a:ext cx="4799498" cy="2681086"/>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74635" y="20003900"/>
          <a:ext cx="4799498" cy="2681087"/>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74635" y="22799210"/>
          <a:ext cx="4799498" cy="2681085"/>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891116" y="11503824"/>
          <a:ext cx="4799499" cy="269713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891116" y="14340810"/>
          <a:ext cx="4799499" cy="268108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891116" y="17181257"/>
          <a:ext cx="4799499" cy="2681086"/>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891116" y="20003900"/>
          <a:ext cx="4799499" cy="2681087"/>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891116" y="22799210"/>
          <a:ext cx="4799499" cy="2681085"/>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314124" y="11503824"/>
          <a:ext cx="4799500" cy="269713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314124" y="14340810"/>
          <a:ext cx="4799500" cy="268108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314124" y="17181257"/>
          <a:ext cx="4799500" cy="2681086"/>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314124" y="20003900"/>
          <a:ext cx="4799500" cy="2681087"/>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314124" y="22799210"/>
          <a:ext cx="4799500" cy="2681085"/>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780118" y="11503824"/>
          <a:ext cx="4795591" cy="269713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780118" y="14340810"/>
          <a:ext cx="4795591" cy="268108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780118" y="17181257"/>
          <a:ext cx="4795591" cy="2681086"/>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780118" y="20003900"/>
          <a:ext cx="4795591" cy="2681087"/>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780118" y="22799210"/>
          <a:ext cx="4795591" cy="2681085"/>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26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26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26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26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26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26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27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271"/>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272"/>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27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27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27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276"/>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277"/>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27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27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280"/>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281"/>
                </a:ext>
              </a:extLst>
            </xdr:cNvPicPr>
          </xdr:nvPicPr>
          <xdr:blipFill>
            <a:blip xmlns:r="http://schemas.openxmlformats.org/officeDocument/2006/relationships" r:embed="rId47"/>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282"/>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283"/>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284"/>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285"/>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286"/>
                </a:ext>
              </a:extLst>
            </xdr:cNvPicPr>
          </xdr:nvPicPr>
          <xdr:blipFill>
            <a:blip xmlns:r="http://schemas.openxmlformats.org/officeDocument/2006/relationships" r:embed="rId47"/>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287"/>
                </a:ext>
              </a:extLst>
            </xdr:cNvPicPr>
          </xdr:nvPicPr>
          <xdr:blipFill>
            <a:blip xmlns:r="http://schemas.openxmlformats.org/officeDocument/2006/relationships" r:embed="rId47"/>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288"/>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289"/>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290"/>
                </a:ext>
              </a:extLst>
            </xdr:cNvPicPr>
          </xdr:nvPicPr>
          <xdr:blipFill>
            <a:blip xmlns:r="http://schemas.openxmlformats.org/officeDocument/2006/relationships" r:embed="rId50"/>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291"/>
                </a:ext>
              </a:extLst>
            </xdr:cNvPicPr>
          </xdr:nvPicPr>
          <xdr:blipFill>
            <a:blip xmlns:r="http://schemas.openxmlformats.org/officeDocument/2006/relationships" r:embed="rId51"/>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292"/>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293"/>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52"/>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295"/>
                </a:ext>
              </a:extLst>
            </xdr:cNvPicPr>
          </xdr:nvPicPr>
          <xdr:blipFill>
            <a:blip xmlns:r="http://schemas.openxmlformats.org/officeDocument/2006/relationships" r:embed="rId52"/>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296"/>
                </a:ext>
              </a:extLst>
            </xdr:cNvPicPr>
          </xdr:nvPicPr>
          <xdr:blipFill>
            <a:blip xmlns:r="http://schemas.openxmlformats.org/officeDocument/2006/relationships" r:embed="rId52"/>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297"/>
                </a:ext>
              </a:extLst>
            </xdr:cNvPicPr>
          </xdr:nvPicPr>
          <xdr:blipFill>
            <a:blip xmlns:r="http://schemas.openxmlformats.org/officeDocument/2006/relationships" r:embed="rId52"/>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298"/>
                </a:ext>
              </a:extLst>
            </xdr:cNvPicPr>
          </xdr:nvPicPr>
          <xdr:blipFill>
            <a:blip xmlns:r="http://schemas.openxmlformats.org/officeDocument/2006/relationships" r:embed="rId52"/>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299"/>
                </a:ext>
              </a:extLst>
            </xdr:cNvPicPr>
          </xdr:nvPicPr>
          <xdr:blipFill>
            <a:blip xmlns:r="http://schemas.openxmlformats.org/officeDocument/2006/relationships" r:embed="rId52"/>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300"/>
                </a:ext>
              </a:extLst>
            </xdr:cNvPicPr>
          </xdr:nvPicPr>
          <xdr:blipFill>
            <a:blip xmlns:r="http://schemas.openxmlformats.org/officeDocument/2006/relationships" r:embed="rId52"/>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301"/>
                </a:ext>
              </a:extLst>
            </xdr:cNvPicPr>
          </xdr:nvPicPr>
          <xdr:blipFill>
            <a:blip xmlns:r="http://schemas.openxmlformats.org/officeDocument/2006/relationships" r:embed="rId52"/>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302"/>
                </a:ext>
              </a:extLst>
            </xdr:cNvPicPr>
          </xdr:nvPicPr>
          <xdr:blipFill>
            <a:blip xmlns:r="http://schemas.openxmlformats.org/officeDocument/2006/relationships" r:embed="rId52"/>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303"/>
                </a:ext>
              </a:extLst>
            </xdr:cNvPicPr>
          </xdr:nvPicPr>
          <xdr:blipFill>
            <a:blip xmlns:r="http://schemas.openxmlformats.org/officeDocument/2006/relationships" r:embed="rId52"/>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304"/>
                </a:ext>
              </a:extLst>
            </xdr:cNvPicPr>
          </xdr:nvPicPr>
          <xdr:blipFill>
            <a:blip xmlns:r="http://schemas.openxmlformats.org/officeDocument/2006/relationships" r:embed="rId52"/>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305"/>
                </a:ext>
              </a:extLst>
            </xdr:cNvPicPr>
          </xdr:nvPicPr>
          <xdr:blipFill>
            <a:blip xmlns:r="http://schemas.openxmlformats.org/officeDocument/2006/relationships" r:embed="rId52"/>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306"/>
                </a:ext>
              </a:extLst>
            </xdr:cNvPicPr>
          </xdr:nvPicPr>
          <xdr:blipFill>
            <a:blip xmlns:r="http://schemas.openxmlformats.org/officeDocument/2006/relationships" r:embed="rId52"/>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307"/>
                </a:ext>
              </a:extLst>
            </xdr:cNvPicPr>
          </xdr:nvPicPr>
          <xdr:blipFill>
            <a:blip xmlns:r="http://schemas.openxmlformats.org/officeDocument/2006/relationships" r:embed="rId52"/>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308"/>
                </a:ext>
              </a:extLst>
            </xdr:cNvPicPr>
          </xdr:nvPicPr>
          <xdr:blipFill>
            <a:blip xmlns:r="http://schemas.openxmlformats.org/officeDocument/2006/relationships" r:embed="rId52"/>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70" zoomScaleNormal="70" workbookViewId="0">
      <selection activeCell="F7" sqref="F7:I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宮崎県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85.8</v>
      </c>
      <c r="O3" s="129"/>
      <c r="P3" s="129"/>
      <c r="Q3" s="130"/>
      <c r="R3" s="1"/>
      <c r="S3" s="131" t="s">
        <v>263</v>
      </c>
      <c r="T3" s="132"/>
      <c r="U3" s="132"/>
      <c r="V3" s="132"/>
      <c r="W3" s="132"/>
      <c r="X3" s="132"/>
      <c r="Y3" s="132"/>
      <c r="Z3" s="132"/>
      <c r="AA3" s="132"/>
      <c r="AB3" s="132"/>
      <c r="AC3" s="132"/>
      <c r="AD3" s="132"/>
      <c r="AE3" s="132"/>
      <c r="AF3" s="132"/>
      <c r="AG3" s="132"/>
      <c r="AH3" s="133"/>
      <c r="AI3" s="1"/>
      <c r="AJ3" s="1"/>
      <c r="AK3" s="118" t="s">
        <v>266</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14</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205" t="s">
        <v>126</v>
      </c>
      <c r="G7" s="206"/>
      <c r="H7" s="206"/>
      <c r="I7" s="206"/>
      <c r="J7" s="145" t="s">
        <v>127</v>
      </c>
      <c r="K7" s="145"/>
      <c r="L7" s="145"/>
      <c r="M7" s="145"/>
      <c r="N7" s="146" t="str">
        <f>データ!T6</f>
        <v>無</v>
      </c>
      <c r="O7" s="146"/>
      <c r="P7" s="146"/>
      <c r="Q7" s="147"/>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0" t="s">
        <v>129</v>
      </c>
      <c r="C9" s="151"/>
      <c r="D9" s="151"/>
      <c r="E9" s="151"/>
      <c r="F9" s="152" t="str">
        <f>データ!V6</f>
        <v>-</v>
      </c>
      <c r="G9" s="152"/>
      <c r="H9" s="152"/>
      <c r="I9" s="152"/>
      <c r="J9" s="153"/>
      <c r="K9" s="153"/>
      <c r="L9" s="153"/>
      <c r="M9" s="153"/>
      <c r="N9" s="154"/>
      <c r="O9" s="154"/>
      <c r="P9" s="154"/>
      <c r="Q9" s="155"/>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6">
        <f>データ!B10</f>
        <v>41640</v>
      </c>
      <c r="G11" s="157"/>
      <c r="H11" s="156">
        <f>データ!C10</f>
        <v>42005</v>
      </c>
      <c r="I11" s="157"/>
      <c r="J11" s="156">
        <f>データ!D10</f>
        <v>42370</v>
      </c>
      <c r="K11" s="157"/>
      <c r="L11" s="156">
        <f>データ!E10</f>
        <v>42736</v>
      </c>
      <c r="M11" s="157"/>
      <c r="N11" s="156">
        <f>データ!F10</f>
        <v>43101</v>
      </c>
      <c r="O11" s="158"/>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59">
        <f>データ!W6</f>
        <v>586191</v>
      </c>
      <c r="G12" s="160"/>
      <c r="H12" s="159">
        <f>データ!X6</f>
        <v>601178</v>
      </c>
      <c r="I12" s="160"/>
      <c r="J12" s="159">
        <f>データ!Y6</f>
        <v>576386</v>
      </c>
      <c r="K12" s="160"/>
      <c r="L12" s="159">
        <f>データ!Z6</f>
        <v>548851</v>
      </c>
      <c r="M12" s="160"/>
      <c r="N12" s="148">
        <f>データ!AA6</f>
        <v>576040</v>
      </c>
      <c r="O12" s="149"/>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1" t="s">
        <v>21</v>
      </c>
      <c r="C13" s="162"/>
      <c r="D13" s="162"/>
      <c r="E13" s="163"/>
      <c r="F13" s="159" t="str">
        <f>データ!AB6</f>
        <v>-</v>
      </c>
      <c r="G13" s="160"/>
      <c r="H13" s="159" t="str">
        <f>データ!AC6</f>
        <v>-</v>
      </c>
      <c r="I13" s="160"/>
      <c r="J13" s="159" t="str">
        <f>データ!AD6</f>
        <v>-</v>
      </c>
      <c r="K13" s="160"/>
      <c r="L13" s="159" t="str">
        <f>データ!AE6</f>
        <v>-</v>
      </c>
      <c r="M13" s="160"/>
      <c r="N13" s="148" t="str">
        <f>データ!AF6</f>
        <v>-</v>
      </c>
      <c r="O13" s="149"/>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1" t="s">
        <v>22</v>
      </c>
      <c r="C14" s="162"/>
      <c r="D14" s="162"/>
      <c r="E14" s="163"/>
      <c r="F14" s="159" t="str">
        <f>データ!AG6</f>
        <v>-</v>
      </c>
      <c r="G14" s="160"/>
      <c r="H14" s="159" t="str">
        <f>データ!AH6</f>
        <v>-</v>
      </c>
      <c r="I14" s="160"/>
      <c r="J14" s="159" t="str">
        <f>データ!AI6</f>
        <v>-</v>
      </c>
      <c r="K14" s="160"/>
      <c r="L14" s="159" t="str">
        <f>データ!AJ6</f>
        <v>-</v>
      </c>
      <c r="M14" s="160"/>
      <c r="N14" s="148" t="str">
        <f>データ!AK6</f>
        <v>-</v>
      </c>
      <c r="O14" s="149"/>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6" t="s">
        <v>23</v>
      </c>
      <c r="C15" s="167"/>
      <c r="D15" s="167"/>
      <c r="E15" s="168"/>
      <c r="F15" s="169" t="str">
        <f>データ!AL6</f>
        <v>-</v>
      </c>
      <c r="G15" s="169"/>
      <c r="H15" s="169" t="str">
        <f>データ!AM6</f>
        <v>-</v>
      </c>
      <c r="I15" s="169"/>
      <c r="J15" s="169" t="str">
        <f>データ!AN6</f>
        <v>-</v>
      </c>
      <c r="K15" s="169"/>
      <c r="L15" s="169" t="str">
        <f>データ!AO6</f>
        <v>-</v>
      </c>
      <c r="M15" s="169"/>
      <c r="N15" s="170" t="str">
        <f>データ!AP6</f>
        <v>-</v>
      </c>
      <c r="O15" s="171"/>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2" t="s">
        <v>24</v>
      </c>
      <c r="C16" s="173"/>
      <c r="D16" s="173"/>
      <c r="E16" s="174"/>
      <c r="F16" s="175">
        <f>データ!AQ6</f>
        <v>586191</v>
      </c>
      <c r="G16" s="175"/>
      <c r="H16" s="175">
        <f>データ!AR6</f>
        <v>601178</v>
      </c>
      <c r="I16" s="175"/>
      <c r="J16" s="175">
        <f>データ!AS6</f>
        <v>576386</v>
      </c>
      <c r="K16" s="175"/>
      <c r="L16" s="175">
        <f>データ!AT6</f>
        <v>548851</v>
      </c>
      <c r="M16" s="175"/>
      <c r="N16" s="164">
        <f>データ!AU6</f>
        <v>576040</v>
      </c>
      <c r="O16" s="165"/>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6"/>
      <c r="C18" s="177"/>
      <c r="D18" s="177"/>
      <c r="E18" s="177"/>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2" t="s">
        <v>27</v>
      </c>
      <c r="C19" s="173"/>
      <c r="D19" s="173"/>
      <c r="E19" s="174"/>
      <c r="F19" s="178">
        <f>データ!AV6</f>
        <v>4398338</v>
      </c>
      <c r="G19" s="178"/>
      <c r="H19" s="178"/>
      <c r="I19" s="178">
        <f>データ!AW6</f>
        <v>81354</v>
      </c>
      <c r="J19" s="178"/>
      <c r="K19" s="178"/>
      <c r="L19" s="178">
        <f>データ!AX6</f>
        <v>4479692</v>
      </c>
      <c r="M19" s="178"/>
      <c r="N19" s="178"/>
      <c r="O19" s="179"/>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0" t="s">
        <v>30</v>
      </c>
      <c r="AL39" s="181"/>
      <c r="AM39" s="181"/>
      <c r="AN39" s="181"/>
      <c r="AO39" s="181"/>
      <c r="AP39" s="181"/>
      <c r="AQ39" s="182"/>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265</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3"/>
      <c r="C42" s="184"/>
      <c r="D42" s="184"/>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0" t="s">
        <v>33</v>
      </c>
      <c r="AL97" s="181"/>
      <c r="AM97" s="181"/>
      <c r="AN97" s="181"/>
      <c r="AO97" s="181"/>
      <c r="AP97" s="181"/>
      <c r="AQ97" s="182"/>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5"/>
      <c r="AL98" s="186"/>
      <c r="AM98" s="186"/>
      <c r="AN98" s="186"/>
      <c r="AO98" s="186"/>
      <c r="AP98" s="186"/>
      <c r="AQ98" s="187"/>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88" t="s">
        <v>264</v>
      </c>
      <c r="AL99" s="189"/>
      <c r="AM99" s="189"/>
      <c r="AN99" s="189"/>
      <c r="AO99" s="189"/>
      <c r="AP99" s="189"/>
      <c r="AQ99" s="190"/>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88"/>
      <c r="AL100" s="189"/>
      <c r="AM100" s="189"/>
      <c r="AN100" s="189"/>
      <c r="AO100" s="189"/>
      <c r="AP100" s="189"/>
      <c r="AQ100" s="190"/>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88"/>
      <c r="AL101" s="189"/>
      <c r="AM101" s="189"/>
      <c r="AN101" s="189"/>
      <c r="AO101" s="189"/>
      <c r="AP101" s="189"/>
      <c r="AQ101" s="190"/>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88"/>
      <c r="AL102" s="189"/>
      <c r="AM102" s="189"/>
      <c r="AN102" s="189"/>
      <c r="AO102" s="189"/>
      <c r="AP102" s="189"/>
      <c r="AQ102" s="190"/>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88"/>
      <c r="AL103" s="189"/>
      <c r="AM103" s="189"/>
      <c r="AN103" s="189"/>
      <c r="AO103" s="189"/>
      <c r="AP103" s="189"/>
      <c r="AQ103" s="190"/>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88"/>
      <c r="AL104" s="189"/>
      <c r="AM104" s="189"/>
      <c r="AN104" s="189"/>
      <c r="AO104" s="189"/>
      <c r="AP104" s="189"/>
      <c r="AQ104" s="190"/>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88"/>
      <c r="AL105" s="189"/>
      <c r="AM105" s="189"/>
      <c r="AN105" s="189"/>
      <c r="AO105" s="189"/>
      <c r="AP105" s="189"/>
      <c r="AQ105" s="190"/>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88"/>
      <c r="AL106" s="189"/>
      <c r="AM106" s="189"/>
      <c r="AN106" s="189"/>
      <c r="AO106" s="189"/>
      <c r="AP106" s="189"/>
      <c r="AQ106" s="190"/>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88"/>
      <c r="AL107" s="189"/>
      <c r="AM107" s="189"/>
      <c r="AN107" s="189"/>
      <c r="AO107" s="189"/>
      <c r="AP107" s="189"/>
      <c r="AQ107" s="190"/>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88"/>
      <c r="AL108" s="189"/>
      <c r="AM108" s="189"/>
      <c r="AN108" s="189"/>
      <c r="AO108" s="189"/>
      <c r="AP108" s="189"/>
      <c r="AQ108" s="190"/>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88"/>
      <c r="AL109" s="189"/>
      <c r="AM109" s="189"/>
      <c r="AN109" s="189"/>
      <c r="AO109" s="189"/>
      <c r="AP109" s="189"/>
      <c r="AQ109" s="190"/>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88"/>
      <c r="AL110" s="189"/>
      <c r="AM110" s="189"/>
      <c r="AN110" s="189"/>
      <c r="AO110" s="189"/>
      <c r="AP110" s="189"/>
      <c r="AQ110" s="190"/>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88"/>
      <c r="AL111" s="189"/>
      <c r="AM111" s="189"/>
      <c r="AN111" s="189"/>
      <c r="AO111" s="189"/>
      <c r="AP111" s="189"/>
      <c r="AQ111" s="190"/>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88"/>
      <c r="AL112" s="189"/>
      <c r="AM112" s="189"/>
      <c r="AN112" s="189"/>
      <c r="AO112" s="189"/>
      <c r="AP112" s="189"/>
      <c r="AQ112" s="190"/>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88"/>
      <c r="AL113" s="189"/>
      <c r="AM113" s="189"/>
      <c r="AN113" s="189"/>
      <c r="AO113" s="189"/>
      <c r="AP113" s="189"/>
      <c r="AQ113" s="190"/>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88"/>
      <c r="AL114" s="189"/>
      <c r="AM114" s="189"/>
      <c r="AN114" s="189"/>
      <c r="AO114" s="189"/>
      <c r="AP114" s="189"/>
      <c r="AQ114" s="190"/>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88"/>
      <c r="AL115" s="189"/>
      <c r="AM115" s="189"/>
      <c r="AN115" s="189"/>
      <c r="AO115" s="189"/>
      <c r="AP115" s="189"/>
      <c r="AQ115" s="190"/>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88"/>
      <c r="AL116" s="189"/>
      <c r="AM116" s="189"/>
      <c r="AN116" s="189"/>
      <c r="AO116" s="189"/>
      <c r="AP116" s="189"/>
      <c r="AQ116" s="190"/>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1"/>
      <c r="AL117" s="192"/>
      <c r="AM117" s="192"/>
      <c r="AN117" s="192"/>
      <c r="AO117" s="192"/>
      <c r="AP117" s="192"/>
      <c r="AQ117" s="193"/>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Gz7akqo2H0SGAwmJhvkNtF+7qoTSDJGIvfC2UkjhnDN8guSNK2QU55M+O2j4CVzIPUPL8dToK3ydbHbPcXGvjQ==" saltValue="3BaW848KT5XE/r6f3clO9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450006</v>
      </c>
      <c r="D6" s="67" t="str">
        <f t="shared" si="6"/>
        <v>46</v>
      </c>
      <c r="E6" s="67" t="str">
        <f t="shared" si="6"/>
        <v>04</v>
      </c>
      <c r="F6" s="67" t="str">
        <f t="shared" si="6"/>
        <v>0</v>
      </c>
      <c r="G6" s="67" t="str">
        <f t="shared" si="6"/>
        <v>000</v>
      </c>
      <c r="H6" s="67" t="str">
        <f t="shared" si="6"/>
        <v>宮崎県</v>
      </c>
      <c r="I6" s="67" t="str">
        <f t="shared" si="6"/>
        <v>法適用</v>
      </c>
      <c r="J6" s="67" t="str">
        <f t="shared" si="6"/>
        <v>電気事業</v>
      </c>
      <c r="K6" s="67" t="str">
        <f t="shared" si="6"/>
        <v>自治体職員</v>
      </c>
      <c r="L6" s="68">
        <f t="shared" si="6"/>
        <v>85.8</v>
      </c>
      <c r="M6" s="69">
        <f t="shared" si="6"/>
        <v>14</v>
      </c>
      <c r="N6" s="69" t="str">
        <f t="shared" si="6"/>
        <v>-</v>
      </c>
      <c r="O6" s="69" t="str">
        <f t="shared" si="6"/>
        <v>-</v>
      </c>
      <c r="P6" s="69" t="str">
        <f t="shared" si="6"/>
        <v>-</v>
      </c>
      <c r="Q6" s="69" t="str">
        <f t="shared" si="6"/>
        <v>-</v>
      </c>
      <c r="R6" s="70" t="str">
        <f>R7</f>
        <v>令和8年3月31日　石河内第一発電所ほか</v>
      </c>
      <c r="S6" s="71" t="str">
        <f t="shared" si="6"/>
        <v>令和14年7月31日　祝子第二発電所</v>
      </c>
      <c r="T6" s="67" t="str">
        <f t="shared" si="6"/>
        <v>無</v>
      </c>
      <c r="U6" s="71" t="str">
        <f t="shared" si="6"/>
        <v>九州電力株式会社</v>
      </c>
      <c r="V6" s="68" t="str">
        <f t="shared" si="6"/>
        <v>-</v>
      </c>
      <c r="W6" s="69">
        <f>W7</f>
        <v>586191</v>
      </c>
      <c r="X6" s="69">
        <f t="shared" si="6"/>
        <v>601178</v>
      </c>
      <c r="Y6" s="69">
        <f t="shared" si="6"/>
        <v>576386</v>
      </c>
      <c r="Z6" s="69">
        <f t="shared" si="6"/>
        <v>548851</v>
      </c>
      <c r="AA6" s="69">
        <f t="shared" si="6"/>
        <v>576040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586191</v>
      </c>
      <c r="AR6" s="69">
        <f t="shared" si="6"/>
        <v>601178</v>
      </c>
      <c r="AS6" s="69">
        <f t="shared" si="6"/>
        <v>576386</v>
      </c>
      <c r="AT6" s="69">
        <f t="shared" si="6"/>
        <v>548851</v>
      </c>
      <c r="AU6" s="69">
        <f t="shared" si="6"/>
        <v>576040</v>
      </c>
      <c r="AV6" s="69">
        <f t="shared" si="6"/>
        <v>4398338</v>
      </c>
      <c r="AW6" s="69">
        <f t="shared" si="6"/>
        <v>81354</v>
      </c>
      <c r="AX6" s="69">
        <f t="shared" si="6"/>
        <v>4479692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v>85.8</v>
      </c>
      <c r="M7" s="79">
        <v>14</v>
      </c>
      <c r="N7" s="79" t="s">
        <v>125</v>
      </c>
      <c r="O7" s="80" t="s">
        <v>125</v>
      </c>
      <c r="P7" s="80" t="s">
        <v>125</v>
      </c>
      <c r="Q7" s="80" t="s">
        <v>125</v>
      </c>
      <c r="R7" s="81" t="s">
        <v>126</v>
      </c>
      <c r="S7" s="81" t="s">
        <v>127</v>
      </c>
      <c r="T7" s="82" t="s">
        <v>128</v>
      </c>
      <c r="U7" s="81" t="s">
        <v>129</v>
      </c>
      <c r="V7" s="78" t="s">
        <v>125</v>
      </c>
      <c r="W7" s="80">
        <v>586191</v>
      </c>
      <c r="X7" s="80">
        <v>601178</v>
      </c>
      <c r="Y7" s="80">
        <v>576386</v>
      </c>
      <c r="Z7" s="80">
        <v>548851</v>
      </c>
      <c r="AA7" s="80">
        <v>576040</v>
      </c>
      <c r="AB7" s="80" t="s">
        <v>125</v>
      </c>
      <c r="AC7" s="80" t="s">
        <v>125</v>
      </c>
      <c r="AD7" s="80" t="s">
        <v>125</v>
      </c>
      <c r="AE7" s="80" t="s">
        <v>125</v>
      </c>
      <c r="AF7" s="80" t="s">
        <v>125</v>
      </c>
      <c r="AG7" s="80" t="s">
        <v>125</v>
      </c>
      <c r="AH7" s="80" t="s">
        <v>125</v>
      </c>
      <c r="AI7" s="80" t="s">
        <v>125</v>
      </c>
      <c r="AJ7" s="80" t="s">
        <v>125</v>
      </c>
      <c r="AK7" s="80" t="s">
        <v>125</v>
      </c>
      <c r="AL7" s="80" t="s">
        <v>125</v>
      </c>
      <c r="AM7" s="80" t="s">
        <v>125</v>
      </c>
      <c r="AN7" s="80" t="s">
        <v>125</v>
      </c>
      <c r="AO7" s="80" t="s">
        <v>125</v>
      </c>
      <c r="AP7" s="80" t="s">
        <v>125</v>
      </c>
      <c r="AQ7" s="80">
        <v>586191</v>
      </c>
      <c r="AR7" s="80">
        <v>601178</v>
      </c>
      <c r="AS7" s="80">
        <v>576386</v>
      </c>
      <c r="AT7" s="80">
        <v>548851</v>
      </c>
      <c r="AU7" s="80">
        <v>576040</v>
      </c>
      <c r="AV7" s="80">
        <v>4398338</v>
      </c>
      <c r="AW7" s="80">
        <v>81354</v>
      </c>
      <c r="AX7" s="80">
        <v>4479692</v>
      </c>
      <c r="AY7" s="83">
        <v>119.4</v>
      </c>
      <c r="AZ7" s="83">
        <v>118.4</v>
      </c>
      <c r="BA7" s="83">
        <v>121.4</v>
      </c>
      <c r="BB7" s="83">
        <v>118.4</v>
      </c>
      <c r="BC7" s="83">
        <v>119.7</v>
      </c>
      <c r="BD7" s="83">
        <v>125.7</v>
      </c>
      <c r="BE7" s="83">
        <v>129.69999999999999</v>
      </c>
      <c r="BF7" s="83">
        <v>135.9</v>
      </c>
      <c r="BG7" s="83">
        <v>130.5</v>
      </c>
      <c r="BH7" s="83">
        <v>129.9</v>
      </c>
      <c r="BI7" s="83">
        <v>100</v>
      </c>
      <c r="BJ7" s="83">
        <v>117.2</v>
      </c>
      <c r="BK7" s="83">
        <v>114.2</v>
      </c>
      <c r="BL7" s="83">
        <v>113.6</v>
      </c>
      <c r="BM7" s="83">
        <v>112.8</v>
      </c>
      <c r="BN7" s="83">
        <v>110.8</v>
      </c>
      <c r="BO7" s="83">
        <v>124.8</v>
      </c>
      <c r="BP7" s="83">
        <v>130.4</v>
      </c>
      <c r="BQ7" s="83">
        <v>136.30000000000001</v>
      </c>
      <c r="BR7" s="83">
        <v>130.69999999999999</v>
      </c>
      <c r="BS7" s="83">
        <v>128.9</v>
      </c>
      <c r="BT7" s="83">
        <v>100</v>
      </c>
      <c r="BU7" s="83">
        <v>411.7</v>
      </c>
      <c r="BV7" s="83">
        <v>431</v>
      </c>
      <c r="BW7" s="83">
        <v>546.9</v>
      </c>
      <c r="BX7" s="83">
        <v>579.1</v>
      </c>
      <c r="BY7" s="83">
        <v>542.6</v>
      </c>
      <c r="BZ7" s="83">
        <v>638.79999999999995</v>
      </c>
      <c r="CA7" s="83">
        <v>716.7</v>
      </c>
      <c r="CB7" s="83">
        <v>688</v>
      </c>
      <c r="CC7" s="83">
        <v>707.7</v>
      </c>
      <c r="CD7" s="83">
        <v>749.1</v>
      </c>
      <c r="CE7" s="83">
        <v>100</v>
      </c>
      <c r="CF7" s="83">
        <v>6296.3</v>
      </c>
      <c r="CG7" s="83">
        <v>6311.9</v>
      </c>
      <c r="CH7" s="83">
        <v>6986.4</v>
      </c>
      <c r="CI7" s="83">
        <v>7415.1</v>
      </c>
      <c r="CJ7" s="83">
        <v>7265</v>
      </c>
      <c r="CK7" s="83">
        <v>7493.6</v>
      </c>
      <c r="CL7" s="83">
        <v>8014.2</v>
      </c>
      <c r="CM7" s="83">
        <v>8260</v>
      </c>
      <c r="CN7" s="83">
        <v>8600.1</v>
      </c>
      <c r="CO7" s="83">
        <v>9078.5</v>
      </c>
      <c r="CP7" s="80">
        <v>2587649</v>
      </c>
      <c r="CQ7" s="80">
        <v>2124119</v>
      </c>
      <c r="CR7" s="80">
        <v>2245567</v>
      </c>
      <c r="CS7" s="80">
        <v>2155334</v>
      </c>
      <c r="CT7" s="80">
        <v>2181684</v>
      </c>
      <c r="CU7" s="80">
        <v>1146099</v>
      </c>
      <c r="CV7" s="80">
        <v>1494682</v>
      </c>
      <c r="CW7" s="80">
        <v>1543942</v>
      </c>
      <c r="CX7" s="80">
        <v>1467681</v>
      </c>
      <c r="CY7" s="80">
        <v>1533303</v>
      </c>
      <c r="CZ7" s="80">
        <v>159055</v>
      </c>
      <c r="DA7" s="83">
        <v>42.3</v>
      </c>
      <c r="DB7" s="83">
        <v>43.3</v>
      </c>
      <c r="DC7" s="83">
        <v>41.4</v>
      </c>
      <c r="DD7" s="83">
        <v>39.4</v>
      </c>
      <c r="DE7" s="83">
        <v>41.3</v>
      </c>
      <c r="DF7" s="83">
        <v>38.4</v>
      </c>
      <c r="DG7" s="83">
        <v>37.700000000000003</v>
      </c>
      <c r="DH7" s="83">
        <v>36.200000000000003</v>
      </c>
      <c r="DI7" s="83">
        <v>36.5</v>
      </c>
      <c r="DJ7" s="83">
        <v>35.299999999999997</v>
      </c>
      <c r="DK7" s="83">
        <v>14.1</v>
      </c>
      <c r="DL7" s="83">
        <v>16.5</v>
      </c>
      <c r="DM7" s="83">
        <v>15.5</v>
      </c>
      <c r="DN7" s="83">
        <v>17.5</v>
      </c>
      <c r="DO7" s="83">
        <v>20.6</v>
      </c>
      <c r="DP7" s="83">
        <v>21.1</v>
      </c>
      <c r="DQ7" s="83">
        <v>20</v>
      </c>
      <c r="DR7" s="83">
        <v>18.2</v>
      </c>
      <c r="DS7" s="83">
        <v>20.9</v>
      </c>
      <c r="DT7" s="83">
        <v>21.1</v>
      </c>
      <c r="DU7" s="83">
        <v>90</v>
      </c>
      <c r="DV7" s="83">
        <v>75.7</v>
      </c>
      <c r="DW7" s="83">
        <v>59.3</v>
      </c>
      <c r="DX7" s="83">
        <v>48.7</v>
      </c>
      <c r="DY7" s="83">
        <v>38.700000000000003</v>
      </c>
      <c r="DZ7" s="83">
        <v>128.80000000000001</v>
      </c>
      <c r="EA7" s="83">
        <v>109.9</v>
      </c>
      <c r="EB7" s="83">
        <v>103.6</v>
      </c>
      <c r="EC7" s="83">
        <v>95.7</v>
      </c>
      <c r="ED7" s="83">
        <v>88.5</v>
      </c>
      <c r="EE7" s="83">
        <v>66.599999999999994</v>
      </c>
      <c r="EF7" s="83">
        <v>66.7</v>
      </c>
      <c r="EG7" s="83">
        <v>67.8</v>
      </c>
      <c r="EH7" s="83">
        <v>69.599999999999994</v>
      </c>
      <c r="EI7" s="83">
        <v>70.8</v>
      </c>
      <c r="EJ7" s="83">
        <v>59.8</v>
      </c>
      <c r="EK7" s="83">
        <v>59.6</v>
      </c>
      <c r="EL7" s="83">
        <v>60.3</v>
      </c>
      <c r="EM7" s="83">
        <v>60.2</v>
      </c>
      <c r="EN7" s="83">
        <v>61.2</v>
      </c>
      <c r="EO7" s="83">
        <v>0.1</v>
      </c>
      <c r="EP7" s="83">
        <v>0.1</v>
      </c>
      <c r="EQ7" s="83">
        <v>0.6</v>
      </c>
      <c r="ER7" s="83">
        <v>1.6</v>
      </c>
      <c r="ES7" s="83">
        <v>1.8</v>
      </c>
      <c r="ET7" s="83">
        <v>16.2</v>
      </c>
      <c r="EU7" s="83">
        <v>18.7</v>
      </c>
      <c r="EV7" s="83">
        <v>20.5</v>
      </c>
      <c r="EW7" s="83">
        <v>21.4</v>
      </c>
      <c r="EX7" s="83">
        <v>22.6</v>
      </c>
      <c r="EY7" s="80">
        <v>159055</v>
      </c>
      <c r="EZ7" s="83">
        <v>42.3</v>
      </c>
      <c r="FA7" s="83">
        <v>43.3</v>
      </c>
      <c r="FB7" s="83">
        <v>41.4</v>
      </c>
      <c r="FC7" s="83">
        <v>39.4</v>
      </c>
      <c r="FD7" s="83">
        <v>41.3</v>
      </c>
      <c r="FE7" s="83">
        <v>39.5</v>
      </c>
      <c r="FF7" s="83">
        <v>39.1</v>
      </c>
      <c r="FG7" s="83">
        <v>37.299999999999997</v>
      </c>
      <c r="FH7" s="83">
        <v>38</v>
      </c>
      <c r="FI7" s="83">
        <v>36.5</v>
      </c>
      <c r="FJ7" s="83">
        <v>14.1</v>
      </c>
      <c r="FK7" s="83">
        <v>16.5</v>
      </c>
      <c r="FL7" s="83">
        <v>15.5</v>
      </c>
      <c r="FM7" s="83">
        <v>17.5</v>
      </c>
      <c r="FN7" s="83">
        <v>20.6</v>
      </c>
      <c r="FO7" s="83">
        <v>22</v>
      </c>
      <c r="FP7" s="83">
        <v>21.4</v>
      </c>
      <c r="FQ7" s="83">
        <v>19.3</v>
      </c>
      <c r="FR7" s="83">
        <v>20.6</v>
      </c>
      <c r="FS7" s="83">
        <v>21.6</v>
      </c>
      <c r="FT7" s="83">
        <v>90</v>
      </c>
      <c r="FU7" s="83">
        <v>75.7</v>
      </c>
      <c r="FV7" s="83">
        <v>59.3</v>
      </c>
      <c r="FW7" s="83">
        <v>48.7</v>
      </c>
      <c r="FX7" s="83">
        <v>38.700000000000003</v>
      </c>
      <c r="FY7" s="83">
        <v>105.7</v>
      </c>
      <c r="FZ7" s="83">
        <v>89.4</v>
      </c>
      <c r="GA7" s="83">
        <v>83.3</v>
      </c>
      <c r="GB7" s="83">
        <v>73.2</v>
      </c>
      <c r="GC7" s="83">
        <v>71.400000000000006</v>
      </c>
      <c r="GD7" s="83">
        <v>66.599999999999994</v>
      </c>
      <c r="GE7" s="83">
        <v>66.7</v>
      </c>
      <c r="GF7" s="83">
        <v>67.8</v>
      </c>
      <c r="GG7" s="83">
        <v>69.599999999999994</v>
      </c>
      <c r="GH7" s="83">
        <v>70.8</v>
      </c>
      <c r="GI7" s="83">
        <v>61.3</v>
      </c>
      <c r="GJ7" s="83">
        <v>61.7</v>
      </c>
      <c r="GK7" s="83">
        <v>62.1</v>
      </c>
      <c r="GL7" s="83">
        <v>62.6</v>
      </c>
      <c r="GM7" s="83">
        <v>63.4</v>
      </c>
      <c r="GN7" s="83">
        <v>0.1</v>
      </c>
      <c r="GO7" s="83">
        <v>0.1</v>
      </c>
      <c r="GP7" s="83">
        <v>0.6</v>
      </c>
      <c r="GQ7" s="83">
        <v>1.6</v>
      </c>
      <c r="GR7" s="83">
        <v>1.8</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t="s">
        <v>125</v>
      </c>
      <c r="KW7" s="83" t="s">
        <v>125</v>
      </c>
      <c r="KX7" s="83" t="s">
        <v>125</v>
      </c>
      <c r="KY7" s="83" t="s">
        <v>125</v>
      </c>
      <c r="KZ7" s="83" t="s">
        <v>125</v>
      </c>
      <c r="LA7" s="83" t="s">
        <v>125</v>
      </c>
      <c r="LB7" s="83">
        <v>8.9</v>
      </c>
      <c r="LC7" s="83">
        <v>11.8</v>
      </c>
      <c r="LD7" s="83">
        <v>15.3</v>
      </c>
      <c r="LE7" s="83">
        <v>15.4</v>
      </c>
      <c r="LF7" s="83">
        <v>15.1</v>
      </c>
      <c r="LG7" s="83" t="s">
        <v>125</v>
      </c>
      <c r="LH7" s="83" t="s">
        <v>125</v>
      </c>
      <c r="LI7" s="83" t="s">
        <v>125</v>
      </c>
      <c r="LJ7" s="83" t="s">
        <v>125</v>
      </c>
      <c r="LK7" s="83" t="s">
        <v>125</v>
      </c>
      <c r="LL7" s="83">
        <v>2</v>
      </c>
      <c r="LM7" s="83">
        <v>1.4</v>
      </c>
      <c r="LN7" s="83">
        <v>2.4</v>
      </c>
      <c r="LO7" s="83">
        <v>4.0999999999999996</v>
      </c>
      <c r="LP7" s="83">
        <v>2.2000000000000002</v>
      </c>
      <c r="LQ7" s="83" t="s">
        <v>125</v>
      </c>
      <c r="LR7" s="83" t="s">
        <v>125</v>
      </c>
      <c r="LS7" s="83" t="s">
        <v>125</v>
      </c>
      <c r="LT7" s="83" t="s">
        <v>125</v>
      </c>
      <c r="LU7" s="83" t="s">
        <v>125</v>
      </c>
      <c r="LV7" s="83">
        <v>1128.5999999999999</v>
      </c>
      <c r="LW7" s="83">
        <v>596.79999999999995</v>
      </c>
      <c r="LX7" s="83">
        <v>494.6</v>
      </c>
      <c r="LY7" s="83">
        <v>469.5</v>
      </c>
      <c r="LZ7" s="83">
        <v>391.3</v>
      </c>
      <c r="MA7" s="83" t="s">
        <v>125</v>
      </c>
      <c r="MB7" s="83" t="s">
        <v>125</v>
      </c>
      <c r="MC7" s="83" t="s">
        <v>125</v>
      </c>
      <c r="MD7" s="83" t="s">
        <v>125</v>
      </c>
      <c r="ME7" s="83" t="s">
        <v>125</v>
      </c>
      <c r="MF7" s="83">
        <v>3.4</v>
      </c>
      <c r="MG7" s="83">
        <v>5.6</v>
      </c>
      <c r="MH7" s="83">
        <v>11.5</v>
      </c>
      <c r="MI7" s="83">
        <v>16.100000000000001</v>
      </c>
      <c r="MJ7" s="83">
        <v>22.3</v>
      </c>
      <c r="MK7" s="83" t="s">
        <v>125</v>
      </c>
      <c r="ML7" s="83" t="s">
        <v>125</v>
      </c>
      <c r="MM7" s="83" t="s">
        <v>125</v>
      </c>
      <c r="MN7" s="83" t="s">
        <v>125</v>
      </c>
      <c r="MO7" s="83" t="s">
        <v>125</v>
      </c>
      <c r="MP7" s="83">
        <v>100</v>
      </c>
      <c r="MQ7" s="83">
        <v>100</v>
      </c>
      <c r="MR7" s="83">
        <v>100</v>
      </c>
      <c r="MS7" s="83">
        <v>100</v>
      </c>
      <c r="MT7" s="83">
        <v>100</v>
      </c>
      <c r="MU7" s="83">
        <v>13</v>
      </c>
      <c r="MV7" s="83">
        <v>13</v>
      </c>
      <c r="MW7" s="83">
        <v>14</v>
      </c>
      <c r="MX7" s="83">
        <v>14</v>
      </c>
      <c r="MY7" s="83" t="s">
        <v>125</v>
      </c>
      <c r="MZ7" s="83" t="s">
        <v>125</v>
      </c>
      <c r="NA7" s="83" t="s">
        <v>125</v>
      </c>
      <c r="NB7" s="83" t="s">
        <v>125</v>
      </c>
      <c r="NC7" s="83" t="s">
        <v>125</v>
      </c>
      <c r="ND7" s="83" t="s">
        <v>125</v>
      </c>
      <c r="NE7" s="83" t="s">
        <v>125</v>
      </c>
      <c r="NF7" s="83" t="s">
        <v>125</v>
      </c>
      <c r="NG7" s="83" t="s">
        <v>125</v>
      </c>
      <c r="NH7" s="83" t="s">
        <v>125</v>
      </c>
      <c r="NI7" s="83" t="s">
        <v>125</v>
      </c>
      <c r="NJ7" s="83" t="s">
        <v>125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（最大出力合計159,055kW）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（最大出力合計159,055kW）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119.4</v>
      </c>
      <c r="AZ11" s="95">
        <f>AZ7</f>
        <v>118.4</v>
      </c>
      <c r="BA11" s="95">
        <f>BA7</f>
        <v>121.4</v>
      </c>
      <c r="BB11" s="95">
        <f>BB7</f>
        <v>118.4</v>
      </c>
      <c r="BC11" s="95">
        <f>BC7</f>
        <v>119.7</v>
      </c>
      <c r="BD11" s="84"/>
      <c r="BE11" s="84"/>
      <c r="BF11" s="84"/>
      <c r="BG11" s="84"/>
      <c r="BH11" s="84"/>
      <c r="BI11" s="94" t="s">
        <v>138</v>
      </c>
      <c r="BJ11" s="95">
        <f>BJ7</f>
        <v>117.2</v>
      </c>
      <c r="BK11" s="95">
        <f>BK7</f>
        <v>114.2</v>
      </c>
      <c r="BL11" s="95">
        <f>BL7</f>
        <v>113.6</v>
      </c>
      <c r="BM11" s="95">
        <f>BM7</f>
        <v>112.8</v>
      </c>
      <c r="BN11" s="95">
        <f>BN7</f>
        <v>110.8</v>
      </c>
      <c r="BO11" s="84"/>
      <c r="BP11" s="84"/>
      <c r="BQ11" s="84"/>
      <c r="BR11" s="84"/>
      <c r="BS11" s="84"/>
      <c r="BT11" s="94" t="s">
        <v>138</v>
      </c>
      <c r="BU11" s="95">
        <f>BU7</f>
        <v>411.7</v>
      </c>
      <c r="BV11" s="95">
        <f>BV7</f>
        <v>431</v>
      </c>
      <c r="BW11" s="95">
        <f>BW7</f>
        <v>546.9</v>
      </c>
      <c r="BX11" s="95">
        <f>BX7</f>
        <v>579.1</v>
      </c>
      <c r="BY11" s="95">
        <f>BY7</f>
        <v>542.6</v>
      </c>
      <c r="BZ11" s="84"/>
      <c r="CA11" s="84"/>
      <c r="CB11" s="84"/>
      <c r="CC11" s="84"/>
      <c r="CD11" s="84"/>
      <c r="CE11" s="94" t="s">
        <v>138</v>
      </c>
      <c r="CF11" s="95">
        <f>CF7</f>
        <v>6296.3</v>
      </c>
      <c r="CG11" s="95">
        <f>CG7</f>
        <v>6311.9</v>
      </c>
      <c r="CH11" s="95">
        <f>CH7</f>
        <v>6986.4</v>
      </c>
      <c r="CI11" s="95">
        <f>CI7</f>
        <v>7415.1</v>
      </c>
      <c r="CJ11" s="95">
        <f>CJ7</f>
        <v>7265</v>
      </c>
      <c r="CK11" s="84"/>
      <c r="CL11" s="84"/>
      <c r="CM11" s="84"/>
      <c r="CN11" s="84"/>
      <c r="CO11" s="94" t="s">
        <v>138</v>
      </c>
      <c r="CP11" s="96">
        <f>CP7</f>
        <v>2587649</v>
      </c>
      <c r="CQ11" s="96">
        <f>CQ7</f>
        <v>2124119</v>
      </c>
      <c r="CR11" s="96">
        <f>CR7</f>
        <v>2245567</v>
      </c>
      <c r="CS11" s="96">
        <f>CS7</f>
        <v>2155334</v>
      </c>
      <c r="CT11" s="96">
        <f>CT7</f>
        <v>2181684</v>
      </c>
      <c r="CU11" s="84"/>
      <c r="CV11" s="84"/>
      <c r="CW11" s="84"/>
      <c r="CX11" s="84"/>
      <c r="CY11" s="84"/>
      <c r="CZ11" s="94" t="s">
        <v>138</v>
      </c>
      <c r="DA11" s="95">
        <f>DA7</f>
        <v>42.3</v>
      </c>
      <c r="DB11" s="95">
        <f>DB7</f>
        <v>43.3</v>
      </c>
      <c r="DC11" s="95">
        <f>DC7</f>
        <v>41.4</v>
      </c>
      <c r="DD11" s="95">
        <f>DD7</f>
        <v>39.4</v>
      </c>
      <c r="DE11" s="95">
        <f>DE7</f>
        <v>41.3</v>
      </c>
      <c r="DF11" s="84"/>
      <c r="DG11" s="84"/>
      <c r="DH11" s="84"/>
      <c r="DI11" s="84"/>
      <c r="DJ11" s="94" t="s">
        <v>138</v>
      </c>
      <c r="DK11" s="95">
        <f>DK7</f>
        <v>14.1</v>
      </c>
      <c r="DL11" s="95">
        <f>DL7</f>
        <v>16.5</v>
      </c>
      <c r="DM11" s="95">
        <f>DM7</f>
        <v>15.5</v>
      </c>
      <c r="DN11" s="95">
        <f>DN7</f>
        <v>17.5</v>
      </c>
      <c r="DO11" s="95">
        <f>DO7</f>
        <v>20.6</v>
      </c>
      <c r="DP11" s="84"/>
      <c r="DQ11" s="84"/>
      <c r="DR11" s="84"/>
      <c r="DS11" s="84"/>
      <c r="DT11" s="94" t="s">
        <v>138</v>
      </c>
      <c r="DU11" s="95">
        <f>DU7</f>
        <v>90</v>
      </c>
      <c r="DV11" s="95">
        <f>DV7</f>
        <v>75.7</v>
      </c>
      <c r="DW11" s="95">
        <f>DW7</f>
        <v>59.3</v>
      </c>
      <c r="DX11" s="95">
        <f>DX7</f>
        <v>48.7</v>
      </c>
      <c r="DY11" s="95">
        <f>DY7</f>
        <v>38.700000000000003</v>
      </c>
      <c r="DZ11" s="84"/>
      <c r="EA11" s="84"/>
      <c r="EB11" s="84"/>
      <c r="EC11" s="84"/>
      <c r="ED11" s="94" t="s">
        <v>138</v>
      </c>
      <c r="EE11" s="95">
        <f>EE7</f>
        <v>66.599999999999994</v>
      </c>
      <c r="EF11" s="95">
        <f>EF7</f>
        <v>66.7</v>
      </c>
      <c r="EG11" s="95">
        <f>EG7</f>
        <v>67.8</v>
      </c>
      <c r="EH11" s="95">
        <f>EH7</f>
        <v>69.599999999999994</v>
      </c>
      <c r="EI11" s="95">
        <f>EI7</f>
        <v>70.8</v>
      </c>
      <c r="EJ11" s="84"/>
      <c r="EK11" s="84"/>
      <c r="EL11" s="84"/>
      <c r="EM11" s="84"/>
      <c r="EN11" s="94" t="s">
        <v>138</v>
      </c>
      <c r="EO11" s="95">
        <f>EO7</f>
        <v>0.1</v>
      </c>
      <c r="EP11" s="95">
        <f>EP7</f>
        <v>0.1</v>
      </c>
      <c r="EQ11" s="95">
        <f>EQ7</f>
        <v>0.6</v>
      </c>
      <c r="ER11" s="95">
        <f>ER7</f>
        <v>1.6</v>
      </c>
      <c r="ES11" s="95">
        <f>ES7</f>
        <v>1.8</v>
      </c>
      <c r="ET11" s="84"/>
      <c r="EU11" s="84"/>
      <c r="EV11" s="84"/>
      <c r="EW11" s="84"/>
      <c r="EX11" s="84"/>
      <c r="EY11" s="94" t="s">
        <v>138</v>
      </c>
      <c r="EZ11" s="95">
        <f>EZ7</f>
        <v>42.3</v>
      </c>
      <c r="FA11" s="95">
        <f>FA7</f>
        <v>43.3</v>
      </c>
      <c r="FB11" s="95">
        <f>FB7</f>
        <v>41.4</v>
      </c>
      <c r="FC11" s="95">
        <f>FC7</f>
        <v>39.4</v>
      </c>
      <c r="FD11" s="95">
        <f>FD7</f>
        <v>41.3</v>
      </c>
      <c r="FE11" s="84"/>
      <c r="FF11" s="84"/>
      <c r="FG11" s="84"/>
      <c r="FH11" s="84"/>
      <c r="FI11" s="94" t="s">
        <v>138</v>
      </c>
      <c r="FJ11" s="95">
        <f>FJ7</f>
        <v>14.1</v>
      </c>
      <c r="FK11" s="95">
        <f>FK7</f>
        <v>16.5</v>
      </c>
      <c r="FL11" s="95">
        <f>FL7</f>
        <v>15.5</v>
      </c>
      <c r="FM11" s="95">
        <f>FM7</f>
        <v>17.5</v>
      </c>
      <c r="FN11" s="95">
        <f>FN7</f>
        <v>20.6</v>
      </c>
      <c r="FO11" s="84"/>
      <c r="FP11" s="84"/>
      <c r="FQ11" s="84"/>
      <c r="FR11" s="84"/>
      <c r="FS11" s="94" t="s">
        <v>139</v>
      </c>
      <c r="FT11" s="95">
        <f>FT7</f>
        <v>90</v>
      </c>
      <c r="FU11" s="95">
        <f>FU7</f>
        <v>75.7</v>
      </c>
      <c r="FV11" s="95">
        <f>FV7</f>
        <v>59.3</v>
      </c>
      <c r="FW11" s="95">
        <f>FW7</f>
        <v>48.7</v>
      </c>
      <c r="FX11" s="95">
        <f>FX7</f>
        <v>38.700000000000003</v>
      </c>
      <c r="FY11" s="84"/>
      <c r="FZ11" s="84"/>
      <c r="GA11" s="84"/>
      <c r="GB11" s="84"/>
      <c r="GC11" s="94" t="s">
        <v>138</v>
      </c>
      <c r="GD11" s="95">
        <f>GD7</f>
        <v>66.599999999999994</v>
      </c>
      <c r="GE11" s="95">
        <f>GE7</f>
        <v>66.7</v>
      </c>
      <c r="GF11" s="95">
        <f>GF7</f>
        <v>67.8</v>
      </c>
      <c r="GG11" s="95">
        <f>GG7</f>
        <v>69.599999999999994</v>
      </c>
      <c r="GH11" s="95">
        <f>GH7</f>
        <v>70.8</v>
      </c>
      <c r="GI11" s="84"/>
      <c r="GJ11" s="84"/>
      <c r="GK11" s="84"/>
      <c r="GL11" s="84"/>
      <c r="GM11" s="94" t="s">
        <v>138</v>
      </c>
      <c r="GN11" s="95">
        <f>GN7</f>
        <v>0.1</v>
      </c>
      <c r="GO11" s="95">
        <f>GO7</f>
        <v>0.1</v>
      </c>
      <c r="GP11" s="95">
        <f>GP7</f>
        <v>0.6</v>
      </c>
      <c r="GQ11" s="95">
        <f>GQ7</f>
        <v>1.6</v>
      </c>
      <c r="GR11" s="95">
        <f>GR7</f>
        <v>1.8</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125.7</v>
      </c>
      <c r="AZ12" s="95">
        <f>BE7</f>
        <v>129.69999999999999</v>
      </c>
      <c r="BA12" s="95">
        <f>BF7</f>
        <v>135.9</v>
      </c>
      <c r="BB12" s="95">
        <f>BG7</f>
        <v>130.5</v>
      </c>
      <c r="BC12" s="95">
        <f>BH7</f>
        <v>129.9</v>
      </c>
      <c r="BD12" s="84"/>
      <c r="BE12" s="84"/>
      <c r="BF12" s="84"/>
      <c r="BG12" s="84"/>
      <c r="BH12" s="84"/>
      <c r="BI12" s="94" t="s">
        <v>143</v>
      </c>
      <c r="BJ12" s="95">
        <f>BO7</f>
        <v>124.8</v>
      </c>
      <c r="BK12" s="95">
        <f>BP7</f>
        <v>130.4</v>
      </c>
      <c r="BL12" s="95">
        <f>BQ7</f>
        <v>136.30000000000001</v>
      </c>
      <c r="BM12" s="95">
        <f>BR7</f>
        <v>130.69999999999999</v>
      </c>
      <c r="BN12" s="95">
        <f>BS7</f>
        <v>128.9</v>
      </c>
      <c r="BO12" s="84"/>
      <c r="BP12" s="84"/>
      <c r="BQ12" s="84"/>
      <c r="BR12" s="84"/>
      <c r="BS12" s="84"/>
      <c r="BT12" s="94" t="s">
        <v>143</v>
      </c>
      <c r="BU12" s="95">
        <f>BZ7</f>
        <v>638.79999999999995</v>
      </c>
      <c r="BV12" s="95">
        <f>CA7</f>
        <v>716.7</v>
      </c>
      <c r="BW12" s="95">
        <f>CB7</f>
        <v>688</v>
      </c>
      <c r="BX12" s="95">
        <f>CC7</f>
        <v>707.7</v>
      </c>
      <c r="BY12" s="95">
        <f>CD7</f>
        <v>749.1</v>
      </c>
      <c r="BZ12" s="84"/>
      <c r="CA12" s="84"/>
      <c r="CB12" s="84"/>
      <c r="CC12" s="84"/>
      <c r="CD12" s="84"/>
      <c r="CE12" s="94" t="s">
        <v>143</v>
      </c>
      <c r="CF12" s="95">
        <f>CK7</f>
        <v>7493.6</v>
      </c>
      <c r="CG12" s="95">
        <f>CL7</f>
        <v>8014.2</v>
      </c>
      <c r="CH12" s="95">
        <f>CM7</f>
        <v>8260</v>
      </c>
      <c r="CI12" s="95">
        <f>CN7</f>
        <v>8600.1</v>
      </c>
      <c r="CJ12" s="95">
        <f>CO7</f>
        <v>9078.5</v>
      </c>
      <c r="CK12" s="84"/>
      <c r="CL12" s="84"/>
      <c r="CM12" s="84"/>
      <c r="CN12" s="84"/>
      <c r="CO12" s="94" t="s">
        <v>143</v>
      </c>
      <c r="CP12" s="96">
        <f>CU7</f>
        <v>1146099</v>
      </c>
      <c r="CQ12" s="96">
        <f>CV7</f>
        <v>1494682</v>
      </c>
      <c r="CR12" s="96">
        <f>CW7</f>
        <v>1543942</v>
      </c>
      <c r="CS12" s="96">
        <f>CX7</f>
        <v>1467681</v>
      </c>
      <c r="CT12" s="96">
        <f>CY7</f>
        <v>1533303</v>
      </c>
      <c r="CU12" s="84"/>
      <c r="CV12" s="84"/>
      <c r="CW12" s="84"/>
      <c r="CX12" s="84"/>
      <c r="CY12" s="84"/>
      <c r="CZ12" s="94" t="s">
        <v>143</v>
      </c>
      <c r="DA12" s="95">
        <f>DF7</f>
        <v>38.4</v>
      </c>
      <c r="DB12" s="95">
        <f>DG7</f>
        <v>37.700000000000003</v>
      </c>
      <c r="DC12" s="95">
        <f>DH7</f>
        <v>36.200000000000003</v>
      </c>
      <c r="DD12" s="95">
        <f>DI7</f>
        <v>36.5</v>
      </c>
      <c r="DE12" s="95">
        <f>DJ7</f>
        <v>35.299999999999997</v>
      </c>
      <c r="DF12" s="84"/>
      <c r="DG12" s="84"/>
      <c r="DH12" s="84"/>
      <c r="DI12" s="84"/>
      <c r="DJ12" s="94" t="s">
        <v>143</v>
      </c>
      <c r="DK12" s="95">
        <f>DP7</f>
        <v>21.1</v>
      </c>
      <c r="DL12" s="95">
        <f>DQ7</f>
        <v>20</v>
      </c>
      <c r="DM12" s="95">
        <f>DR7</f>
        <v>18.2</v>
      </c>
      <c r="DN12" s="95">
        <f>DS7</f>
        <v>20.9</v>
      </c>
      <c r="DO12" s="95">
        <f>DT7</f>
        <v>21.1</v>
      </c>
      <c r="DP12" s="84"/>
      <c r="DQ12" s="84"/>
      <c r="DR12" s="84"/>
      <c r="DS12" s="84"/>
      <c r="DT12" s="94" t="s">
        <v>143</v>
      </c>
      <c r="DU12" s="95">
        <f>DZ7</f>
        <v>128.80000000000001</v>
      </c>
      <c r="DV12" s="95">
        <f>EA7</f>
        <v>109.9</v>
      </c>
      <c r="DW12" s="95">
        <f>EB7</f>
        <v>103.6</v>
      </c>
      <c r="DX12" s="95">
        <f>EC7</f>
        <v>95.7</v>
      </c>
      <c r="DY12" s="95">
        <f>ED7</f>
        <v>88.5</v>
      </c>
      <c r="DZ12" s="84"/>
      <c r="EA12" s="84"/>
      <c r="EB12" s="84"/>
      <c r="EC12" s="84"/>
      <c r="ED12" s="94" t="s">
        <v>144</v>
      </c>
      <c r="EE12" s="95">
        <f>EJ7</f>
        <v>59.8</v>
      </c>
      <c r="EF12" s="95">
        <f>EK7</f>
        <v>59.6</v>
      </c>
      <c r="EG12" s="95">
        <f>EL7</f>
        <v>60.3</v>
      </c>
      <c r="EH12" s="95">
        <f>EM7</f>
        <v>60.2</v>
      </c>
      <c r="EI12" s="95">
        <f>EN7</f>
        <v>61.2</v>
      </c>
      <c r="EJ12" s="84"/>
      <c r="EK12" s="84"/>
      <c r="EL12" s="84"/>
      <c r="EM12" s="84"/>
      <c r="EN12" s="94" t="s">
        <v>143</v>
      </c>
      <c r="EO12" s="95">
        <f>ET7</f>
        <v>16.2</v>
      </c>
      <c r="EP12" s="95">
        <f>EU7</f>
        <v>18.7</v>
      </c>
      <c r="EQ12" s="95">
        <f>EV7</f>
        <v>20.5</v>
      </c>
      <c r="ER12" s="95">
        <f>EW7</f>
        <v>21.4</v>
      </c>
      <c r="ES12" s="95">
        <f>EX7</f>
        <v>22.6</v>
      </c>
      <c r="ET12" s="84"/>
      <c r="EU12" s="84"/>
      <c r="EV12" s="84"/>
      <c r="EW12" s="84"/>
      <c r="EX12" s="84"/>
      <c r="EY12" s="94" t="s">
        <v>143</v>
      </c>
      <c r="EZ12" s="95">
        <f>IF($EZ$8,FE7,"-")</f>
        <v>39.5</v>
      </c>
      <c r="FA12" s="95">
        <f>IF($EZ$8,FF7,"-")</f>
        <v>39.1</v>
      </c>
      <c r="FB12" s="95">
        <f>IF($EZ$8,FG7,"-")</f>
        <v>37.299999999999997</v>
      </c>
      <c r="FC12" s="95">
        <f>IF($EZ$8,FH7,"-")</f>
        <v>38</v>
      </c>
      <c r="FD12" s="95">
        <f>IF($EZ$8,FI7,"-")</f>
        <v>36.5</v>
      </c>
      <c r="FE12" s="84"/>
      <c r="FF12" s="84"/>
      <c r="FG12" s="84"/>
      <c r="FH12" s="84"/>
      <c r="FI12" s="94" t="s">
        <v>145</v>
      </c>
      <c r="FJ12" s="95">
        <f>IF($FJ$8,FO7,"-")</f>
        <v>22</v>
      </c>
      <c r="FK12" s="95">
        <f>IF($FJ$8,FP7,"-")</f>
        <v>21.4</v>
      </c>
      <c r="FL12" s="95">
        <f>IF($FJ$8,FQ7,"-")</f>
        <v>19.3</v>
      </c>
      <c r="FM12" s="95">
        <f>IF($FJ$8,FR7,"-")</f>
        <v>20.6</v>
      </c>
      <c r="FN12" s="95">
        <f>IF($FJ$8,FS7,"-")</f>
        <v>21.6</v>
      </c>
      <c r="FO12" s="84"/>
      <c r="FP12" s="84"/>
      <c r="FQ12" s="84"/>
      <c r="FR12" s="84"/>
      <c r="FS12" s="94" t="s">
        <v>143</v>
      </c>
      <c r="FT12" s="95">
        <f>IF($FT$8,FY7,"-")</f>
        <v>105.7</v>
      </c>
      <c r="FU12" s="95">
        <f>IF($FT$8,FZ7,"-")</f>
        <v>89.4</v>
      </c>
      <c r="FV12" s="95">
        <f>IF($FT$8,GA7,"-")</f>
        <v>83.3</v>
      </c>
      <c r="FW12" s="95">
        <f>IF($FT$8,GB7,"-")</f>
        <v>73.2</v>
      </c>
      <c r="FX12" s="95">
        <f>IF($FT$8,GC7,"-")</f>
        <v>71.400000000000006</v>
      </c>
      <c r="FY12" s="84"/>
      <c r="FZ12" s="84"/>
      <c r="GA12" s="84"/>
      <c r="GB12" s="84"/>
      <c r="GC12" s="94" t="s">
        <v>146</v>
      </c>
      <c r="GD12" s="95">
        <f>IF($GD$8,GI7,"-")</f>
        <v>61.3</v>
      </c>
      <c r="GE12" s="95">
        <f>IF($GD$8,GJ7,"-")</f>
        <v>61.7</v>
      </c>
      <c r="GF12" s="95">
        <f>IF($GD$8,GK7,"-")</f>
        <v>62.1</v>
      </c>
      <c r="GG12" s="95">
        <f>IF($GD$8,GL7,"-")</f>
        <v>62.6</v>
      </c>
      <c r="GH12" s="95">
        <f>IF($GD$8,GM7,"-")</f>
        <v>63.4</v>
      </c>
      <c r="GI12" s="84"/>
      <c r="GJ12" s="84"/>
      <c r="GK12" s="84"/>
      <c r="GL12" s="84"/>
      <c r="GM12" s="94" t="s">
        <v>146</v>
      </c>
      <c r="GN12" s="95">
        <f>IF($GN$8,GS7,"-")</f>
        <v>11.9</v>
      </c>
      <c r="GO12" s="95">
        <f>IF($GN$8,GT7,"-")</f>
        <v>13.3</v>
      </c>
      <c r="GP12" s="95">
        <f>IF($GN$8,GU7,"-")</f>
        <v>14.4</v>
      </c>
      <c r="GQ12" s="95">
        <f>IF($GN$8,GV7,"-")</f>
        <v>15.3</v>
      </c>
      <c r="GR12" s="95">
        <f>IF($GN$8,GW7,"-")</f>
        <v>16.100000000000001</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5" t="s">
        <v>151</v>
      </c>
      <c r="G14" s="19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4" t="s">
        <v>152</v>
      </c>
      <c r="C15" s="194"/>
      <c r="D15" s="100"/>
      <c r="E15" s="97">
        <v>1</v>
      </c>
      <c r="F15" s="194" t="s">
        <v>153</v>
      </c>
      <c r="G15" s="194"/>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4" t="s">
        <v>156</v>
      </c>
      <c r="C16" s="194"/>
      <c r="D16" s="100"/>
      <c r="E16" s="97">
        <f>E15+1</f>
        <v>2</v>
      </c>
      <c r="F16" s="194" t="s">
        <v>157</v>
      </c>
      <c r="G16" s="194"/>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4" t="s">
        <v>159</v>
      </c>
      <c r="C17" s="194"/>
      <c r="D17" s="100"/>
      <c r="E17" s="97">
        <f t="shared" ref="E17" si="8">E16+1</f>
        <v>3</v>
      </c>
      <c r="F17" s="194" t="s">
        <v>160</v>
      </c>
      <c r="G17" s="194"/>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119.4</v>
      </c>
      <c r="AZ17" s="106">
        <f t="shared" ref="AZ17:BC17" si="9">IF(AZ7="-",NA(),AZ7)</f>
        <v>118.4</v>
      </c>
      <c r="BA17" s="106">
        <f t="shared" si="9"/>
        <v>121.4</v>
      </c>
      <c r="BB17" s="106">
        <f t="shared" si="9"/>
        <v>118.4</v>
      </c>
      <c r="BC17" s="106">
        <f t="shared" si="9"/>
        <v>119.7</v>
      </c>
      <c r="BD17" s="100"/>
      <c r="BE17" s="100"/>
      <c r="BF17" s="100"/>
      <c r="BG17" s="100"/>
      <c r="BH17" s="100"/>
      <c r="BI17" s="105" t="s">
        <v>162</v>
      </c>
      <c r="BJ17" s="106">
        <f>IF(BJ7="-",NA(),BJ7)</f>
        <v>117.2</v>
      </c>
      <c r="BK17" s="106">
        <f t="shared" ref="BK17:BN17" si="10">IF(BK7="-",NA(),BK7)</f>
        <v>114.2</v>
      </c>
      <c r="BL17" s="106">
        <f t="shared" si="10"/>
        <v>113.6</v>
      </c>
      <c r="BM17" s="106">
        <f t="shared" si="10"/>
        <v>112.8</v>
      </c>
      <c r="BN17" s="106">
        <f t="shared" si="10"/>
        <v>110.8</v>
      </c>
      <c r="BO17" s="100"/>
      <c r="BP17" s="100"/>
      <c r="BQ17" s="100"/>
      <c r="BR17" s="100"/>
      <c r="BS17" s="100"/>
      <c r="BT17" s="105" t="s">
        <v>162</v>
      </c>
      <c r="BU17" s="106">
        <f>IF(BU7="-",NA(),BU7)</f>
        <v>411.7</v>
      </c>
      <c r="BV17" s="106">
        <f t="shared" ref="BV17:BY17" si="11">IF(BV7="-",NA(),BV7)</f>
        <v>431</v>
      </c>
      <c r="BW17" s="106">
        <f t="shared" si="11"/>
        <v>546.9</v>
      </c>
      <c r="BX17" s="106">
        <f t="shared" si="11"/>
        <v>579.1</v>
      </c>
      <c r="BY17" s="106">
        <f t="shared" si="11"/>
        <v>542.6</v>
      </c>
      <c r="BZ17" s="100"/>
      <c r="CA17" s="100"/>
      <c r="CB17" s="100"/>
      <c r="CC17" s="100"/>
      <c r="CD17" s="100"/>
      <c r="CE17" s="105" t="s">
        <v>162</v>
      </c>
      <c r="CF17" s="106">
        <f>IF(CF7="-",NA(),CF7)</f>
        <v>6296.3</v>
      </c>
      <c r="CG17" s="106">
        <f t="shared" ref="CG17:CJ17" si="12">IF(CG7="-",NA(),CG7)</f>
        <v>6311.9</v>
      </c>
      <c r="CH17" s="106">
        <f t="shared" si="12"/>
        <v>6986.4</v>
      </c>
      <c r="CI17" s="106">
        <f t="shared" si="12"/>
        <v>7415.1</v>
      </c>
      <c r="CJ17" s="106">
        <f t="shared" si="12"/>
        <v>7265</v>
      </c>
      <c r="CK17" s="100"/>
      <c r="CL17" s="100"/>
      <c r="CM17" s="100"/>
      <c r="CN17" s="100"/>
      <c r="CO17" s="105" t="s">
        <v>162</v>
      </c>
      <c r="CP17" s="107">
        <f>IF(CP7="-",NA(),CP7)</f>
        <v>2587649</v>
      </c>
      <c r="CQ17" s="107">
        <f t="shared" ref="CQ17:CT17" si="13">IF(CQ7="-",NA(),CQ7)</f>
        <v>2124119</v>
      </c>
      <c r="CR17" s="107">
        <f t="shared" si="13"/>
        <v>2245567</v>
      </c>
      <c r="CS17" s="107">
        <f t="shared" si="13"/>
        <v>2155334</v>
      </c>
      <c r="CT17" s="107">
        <f t="shared" si="13"/>
        <v>2181684</v>
      </c>
      <c r="CU17" s="100"/>
      <c r="CV17" s="100"/>
      <c r="CW17" s="100"/>
      <c r="CX17" s="100"/>
      <c r="CY17" s="100"/>
      <c r="CZ17" s="105" t="s">
        <v>162</v>
      </c>
      <c r="DA17" s="106">
        <f>IF(DA7="-",NA(),DA7)</f>
        <v>42.3</v>
      </c>
      <c r="DB17" s="106">
        <f t="shared" ref="DB17:DE17" si="14">IF(DB7="-",NA(),DB7)</f>
        <v>43.3</v>
      </c>
      <c r="DC17" s="106">
        <f t="shared" si="14"/>
        <v>41.4</v>
      </c>
      <c r="DD17" s="106">
        <f t="shared" si="14"/>
        <v>39.4</v>
      </c>
      <c r="DE17" s="106">
        <f t="shared" si="14"/>
        <v>41.3</v>
      </c>
      <c r="DF17" s="100"/>
      <c r="DG17" s="100"/>
      <c r="DH17" s="100"/>
      <c r="DI17" s="100"/>
      <c r="DJ17" s="105" t="s">
        <v>162</v>
      </c>
      <c r="DK17" s="106">
        <f>IF(DK7="-",NA(),DK7)</f>
        <v>14.1</v>
      </c>
      <c r="DL17" s="106">
        <f t="shared" ref="DL17:DO17" si="15">IF(DL7="-",NA(),DL7)</f>
        <v>16.5</v>
      </c>
      <c r="DM17" s="106">
        <f t="shared" si="15"/>
        <v>15.5</v>
      </c>
      <c r="DN17" s="106">
        <f t="shared" si="15"/>
        <v>17.5</v>
      </c>
      <c r="DO17" s="106">
        <f t="shared" si="15"/>
        <v>20.6</v>
      </c>
      <c r="DP17" s="100"/>
      <c r="DQ17" s="100"/>
      <c r="DR17" s="100"/>
      <c r="DS17" s="100"/>
      <c r="DT17" s="105" t="s">
        <v>162</v>
      </c>
      <c r="DU17" s="106">
        <f>IF(DU7="-",NA(),DU7)</f>
        <v>90</v>
      </c>
      <c r="DV17" s="106">
        <f t="shared" ref="DV17:DY17" si="16">IF(DV7="-",NA(),DV7)</f>
        <v>75.7</v>
      </c>
      <c r="DW17" s="106">
        <f t="shared" si="16"/>
        <v>59.3</v>
      </c>
      <c r="DX17" s="106">
        <f t="shared" si="16"/>
        <v>48.7</v>
      </c>
      <c r="DY17" s="106">
        <f t="shared" si="16"/>
        <v>38.700000000000003</v>
      </c>
      <c r="DZ17" s="100"/>
      <c r="EA17" s="100"/>
      <c r="EB17" s="100"/>
      <c r="EC17" s="100"/>
      <c r="ED17" s="105" t="s">
        <v>162</v>
      </c>
      <c r="EE17" s="106">
        <f>IF(EE7="-",NA(),EE7)</f>
        <v>66.599999999999994</v>
      </c>
      <c r="EF17" s="106">
        <f t="shared" ref="EF17:EI17" si="17">IF(EF7="-",NA(),EF7)</f>
        <v>66.7</v>
      </c>
      <c r="EG17" s="106">
        <f t="shared" si="17"/>
        <v>67.8</v>
      </c>
      <c r="EH17" s="106">
        <f t="shared" si="17"/>
        <v>69.599999999999994</v>
      </c>
      <c r="EI17" s="106">
        <f t="shared" si="17"/>
        <v>70.8</v>
      </c>
      <c r="EJ17" s="100"/>
      <c r="EK17" s="100"/>
      <c r="EL17" s="100"/>
      <c r="EM17" s="100"/>
      <c r="EN17" s="105" t="s">
        <v>162</v>
      </c>
      <c r="EO17" s="106">
        <f>IF(EO7="-",NA(),EO7)</f>
        <v>0.1</v>
      </c>
      <c r="EP17" s="106">
        <f t="shared" ref="EP17:ES17" si="18">IF(EP7="-",NA(),EP7)</f>
        <v>0.1</v>
      </c>
      <c r="EQ17" s="106">
        <f t="shared" si="18"/>
        <v>0.6</v>
      </c>
      <c r="ER17" s="106">
        <f t="shared" si="18"/>
        <v>1.6</v>
      </c>
      <c r="ES17" s="106">
        <f t="shared" si="18"/>
        <v>1.8</v>
      </c>
      <c r="ET17" s="100"/>
      <c r="EU17" s="100"/>
      <c r="EV17" s="100"/>
      <c r="EW17" s="100"/>
      <c r="EX17" s="100"/>
      <c r="EY17" s="105" t="s">
        <v>162</v>
      </c>
      <c r="EZ17" s="106">
        <f>IF(EZ7="-",NA(),EZ7)</f>
        <v>42.3</v>
      </c>
      <c r="FA17" s="106">
        <f t="shared" ref="FA17:FD17" si="19">IF(FA7="-",NA(),FA7)</f>
        <v>43.3</v>
      </c>
      <c r="FB17" s="106">
        <f t="shared" si="19"/>
        <v>41.4</v>
      </c>
      <c r="FC17" s="106">
        <f t="shared" si="19"/>
        <v>39.4</v>
      </c>
      <c r="FD17" s="106">
        <f t="shared" si="19"/>
        <v>41.3</v>
      </c>
      <c r="FE17" s="100"/>
      <c r="FF17" s="100"/>
      <c r="FG17" s="100"/>
      <c r="FH17" s="100"/>
      <c r="FI17" s="105" t="s">
        <v>162</v>
      </c>
      <c r="FJ17" s="106">
        <f>IF(FJ7="-",NA(),FJ7)</f>
        <v>14.1</v>
      </c>
      <c r="FK17" s="106">
        <f t="shared" ref="FK17:FN17" si="20">IF(FK7="-",NA(),FK7)</f>
        <v>16.5</v>
      </c>
      <c r="FL17" s="106">
        <f t="shared" si="20"/>
        <v>15.5</v>
      </c>
      <c r="FM17" s="106">
        <f t="shared" si="20"/>
        <v>17.5</v>
      </c>
      <c r="FN17" s="106">
        <f t="shared" si="20"/>
        <v>20.6</v>
      </c>
      <c r="FO17" s="100"/>
      <c r="FP17" s="100"/>
      <c r="FQ17" s="100"/>
      <c r="FR17" s="100"/>
      <c r="FS17" s="105" t="s">
        <v>162</v>
      </c>
      <c r="FT17" s="106">
        <f>IF(FT7="-",NA(),FT7)</f>
        <v>90</v>
      </c>
      <c r="FU17" s="106">
        <f t="shared" ref="FU17:FX17" si="21">IF(FU7="-",NA(),FU7)</f>
        <v>75.7</v>
      </c>
      <c r="FV17" s="106">
        <f t="shared" si="21"/>
        <v>59.3</v>
      </c>
      <c r="FW17" s="106">
        <f t="shared" si="21"/>
        <v>48.7</v>
      </c>
      <c r="FX17" s="106">
        <f t="shared" si="21"/>
        <v>38.700000000000003</v>
      </c>
      <c r="FY17" s="100"/>
      <c r="FZ17" s="100"/>
      <c r="GA17" s="100"/>
      <c r="GB17" s="100"/>
      <c r="GC17" s="105" t="s">
        <v>162</v>
      </c>
      <c r="GD17" s="106">
        <f>IF(GD7="-",NA(),GD7)</f>
        <v>66.599999999999994</v>
      </c>
      <c r="GE17" s="106">
        <f t="shared" ref="GE17:GH17" si="22">IF(GE7="-",NA(),GE7)</f>
        <v>66.7</v>
      </c>
      <c r="GF17" s="106">
        <f t="shared" si="22"/>
        <v>67.8</v>
      </c>
      <c r="GG17" s="106">
        <f t="shared" si="22"/>
        <v>69.599999999999994</v>
      </c>
      <c r="GH17" s="106">
        <f t="shared" si="22"/>
        <v>70.8</v>
      </c>
      <c r="GI17" s="100"/>
      <c r="GJ17" s="100"/>
      <c r="GK17" s="100"/>
      <c r="GL17" s="100"/>
      <c r="GM17" s="105" t="s">
        <v>162</v>
      </c>
      <c r="GN17" s="106">
        <f>IF(GN7="-",NA(),GN7)</f>
        <v>0.1</v>
      </c>
      <c r="GO17" s="106">
        <f t="shared" ref="GO17:GR17" si="23">IF(GO7="-",NA(),GO7)</f>
        <v>0.1</v>
      </c>
      <c r="GP17" s="106">
        <f t="shared" si="23"/>
        <v>0.6</v>
      </c>
      <c r="GQ17" s="106">
        <f t="shared" si="23"/>
        <v>1.6</v>
      </c>
      <c r="GR17" s="106">
        <f t="shared" si="23"/>
        <v>1.8</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4" t="s">
        <v>163</v>
      </c>
      <c r="C18" s="19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164</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164</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164</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164</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164</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164</v>
      </c>
      <c r="DK18" s="106">
        <f>IF(DP7="-",NA(),DP7)</f>
        <v>21.1</v>
      </c>
      <c r="DL18" s="106">
        <f t="shared" ref="DL18:DO18" si="45">IF(DQ7="-",NA(),DQ7)</f>
        <v>20</v>
      </c>
      <c r="DM18" s="106">
        <f t="shared" si="45"/>
        <v>18.2</v>
      </c>
      <c r="DN18" s="106">
        <f t="shared" si="45"/>
        <v>20.9</v>
      </c>
      <c r="DO18" s="106">
        <f t="shared" si="45"/>
        <v>21.1</v>
      </c>
      <c r="DP18" s="100"/>
      <c r="DQ18" s="100"/>
      <c r="DR18" s="100"/>
      <c r="DS18" s="100"/>
      <c r="DT18" s="105" t="s">
        <v>164</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164</v>
      </c>
      <c r="EE18" s="106">
        <f>IF(EJ7="-",NA(),EJ7)</f>
        <v>59.8</v>
      </c>
      <c r="EF18" s="106">
        <f t="shared" ref="EF18:EI18" si="47">IF(EK7="-",NA(),EK7)</f>
        <v>59.6</v>
      </c>
      <c r="EG18" s="106">
        <f t="shared" si="47"/>
        <v>60.3</v>
      </c>
      <c r="EH18" s="106">
        <f t="shared" si="47"/>
        <v>60.2</v>
      </c>
      <c r="EI18" s="106">
        <f t="shared" si="47"/>
        <v>61.2</v>
      </c>
      <c r="EJ18" s="100"/>
      <c r="EK18" s="100"/>
      <c r="EL18" s="100"/>
      <c r="EM18" s="100"/>
      <c r="EN18" s="105" t="s">
        <v>164</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164</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164</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164</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164</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164</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4" t="s">
        <v>165</v>
      </c>
      <c r="C19" s="19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4" t="s">
        <v>166</v>
      </c>
      <c r="C20" s="194"/>
      <c r="D20" s="100"/>
    </row>
    <row r="21" spans="1:374" x14ac:dyDescent="0.15">
      <c r="A21" s="97">
        <f t="shared" si="7"/>
        <v>7</v>
      </c>
      <c r="B21" s="194" t="s">
        <v>167</v>
      </c>
      <c r="C21" s="194"/>
      <c r="D21" s="100"/>
    </row>
    <row r="22" spans="1:374" x14ac:dyDescent="0.15">
      <c r="A22" s="97">
        <f t="shared" si="7"/>
        <v>8</v>
      </c>
      <c r="B22" s="194" t="s">
        <v>168</v>
      </c>
      <c r="C22" s="194"/>
      <c r="D22" s="100"/>
      <c r="E22" s="196" t="s">
        <v>169</v>
      </c>
      <c r="F22" s="197"/>
      <c r="G22" s="197"/>
      <c r="H22" s="197"/>
      <c r="I22" s="198"/>
    </row>
    <row r="23" spans="1:374" x14ac:dyDescent="0.15">
      <c r="A23" s="97">
        <f t="shared" si="7"/>
        <v>9</v>
      </c>
      <c r="B23" s="194" t="s">
        <v>170</v>
      </c>
      <c r="C23" s="194"/>
      <c r="D23" s="100"/>
      <c r="E23" s="199"/>
      <c r="F23" s="200"/>
      <c r="G23" s="200"/>
      <c r="H23" s="200"/>
      <c r="I23" s="201"/>
    </row>
    <row r="24" spans="1:374" x14ac:dyDescent="0.15">
      <c r="A24" s="97">
        <f t="shared" si="7"/>
        <v>10</v>
      </c>
      <c r="B24" s="194" t="s">
        <v>171</v>
      </c>
      <c r="C24" s="194"/>
      <c r="D24" s="100"/>
      <c r="E24" s="199"/>
      <c r="F24" s="200"/>
      <c r="G24" s="200"/>
      <c r="H24" s="200"/>
      <c r="I24" s="201"/>
    </row>
    <row r="25" spans="1:374" x14ac:dyDescent="0.15">
      <c r="A25" s="97">
        <f t="shared" si="7"/>
        <v>11</v>
      </c>
      <c r="B25" s="194" t="s">
        <v>172</v>
      </c>
      <c r="C25" s="194"/>
      <c r="D25" s="100"/>
      <c r="E25" s="199"/>
      <c r="F25" s="200"/>
      <c r="G25" s="200"/>
      <c r="H25" s="200"/>
      <c r="I25" s="201"/>
    </row>
    <row r="26" spans="1:374" x14ac:dyDescent="0.15">
      <c r="A26" s="97">
        <f t="shared" si="7"/>
        <v>12</v>
      </c>
      <c r="B26" s="194" t="s">
        <v>173</v>
      </c>
      <c r="C26" s="194"/>
      <c r="D26" s="100"/>
      <c r="E26" s="199"/>
      <c r="F26" s="200"/>
      <c r="G26" s="200"/>
      <c r="H26" s="200"/>
      <c r="I26" s="201"/>
    </row>
    <row r="27" spans="1:374" x14ac:dyDescent="0.15">
      <c r="A27" s="97">
        <f t="shared" si="7"/>
        <v>13</v>
      </c>
      <c r="B27" s="194" t="s">
        <v>174</v>
      </c>
      <c r="C27" s="194"/>
      <c r="D27" s="100"/>
      <c r="E27" s="199"/>
      <c r="F27" s="200"/>
      <c r="G27" s="200"/>
      <c r="H27" s="200"/>
      <c r="I27" s="201"/>
    </row>
    <row r="28" spans="1:374" x14ac:dyDescent="0.15">
      <c r="A28" s="97">
        <f t="shared" si="7"/>
        <v>14</v>
      </c>
      <c r="B28" s="194" t="s">
        <v>175</v>
      </c>
      <c r="C28" s="194"/>
      <c r="D28" s="100"/>
      <c r="E28" s="199"/>
      <c r="F28" s="200"/>
      <c r="G28" s="200"/>
      <c r="H28" s="200"/>
      <c r="I28" s="201"/>
    </row>
    <row r="29" spans="1:374" x14ac:dyDescent="0.15">
      <c r="A29" s="97">
        <f t="shared" si="7"/>
        <v>15</v>
      </c>
      <c r="B29" s="194" t="s">
        <v>176</v>
      </c>
      <c r="C29" s="194"/>
      <c r="D29" s="100"/>
      <c r="E29" s="199"/>
      <c r="F29" s="200"/>
      <c r="G29" s="200"/>
      <c r="H29" s="200"/>
      <c r="I29" s="201"/>
    </row>
    <row r="30" spans="1:374" x14ac:dyDescent="0.15">
      <c r="A30" s="97">
        <f t="shared" si="7"/>
        <v>16</v>
      </c>
      <c r="B30" s="194" t="s">
        <v>177</v>
      </c>
      <c r="C30" s="194"/>
      <c r="D30" s="100"/>
      <c r="E30" s="199"/>
      <c r="F30" s="200"/>
      <c r="G30" s="200"/>
      <c r="H30" s="200"/>
      <c r="I30" s="201"/>
    </row>
    <row r="31" spans="1:374" x14ac:dyDescent="0.15">
      <c r="A31" s="97">
        <f t="shared" si="7"/>
        <v>17</v>
      </c>
      <c r="B31" s="194" t="s">
        <v>178</v>
      </c>
      <c r="C31" s="194"/>
      <c r="D31" s="100"/>
      <c r="E31" s="199"/>
      <c r="F31" s="200"/>
      <c r="G31" s="200"/>
      <c r="H31" s="200"/>
      <c r="I31" s="201"/>
    </row>
    <row r="32" spans="1:374" x14ac:dyDescent="0.15">
      <c r="A32" s="97">
        <f t="shared" si="7"/>
        <v>18</v>
      </c>
      <c r="B32" s="194" t="s">
        <v>179</v>
      </c>
      <c r="C32" s="194"/>
      <c r="D32" s="100"/>
      <c r="E32" s="199"/>
      <c r="F32" s="200"/>
      <c r="G32" s="200"/>
      <c r="H32" s="200"/>
      <c r="I32" s="201"/>
    </row>
    <row r="33" spans="1:9" x14ac:dyDescent="0.15">
      <c r="A33" s="97">
        <f t="shared" si="7"/>
        <v>19</v>
      </c>
      <c r="B33" s="194" t="s">
        <v>180</v>
      </c>
      <c r="C33" s="194"/>
      <c r="D33" s="100"/>
      <c r="E33" s="199"/>
      <c r="F33" s="200"/>
      <c r="G33" s="200"/>
      <c r="H33" s="200"/>
      <c r="I33" s="201"/>
    </row>
    <row r="34" spans="1:9" x14ac:dyDescent="0.15">
      <c r="A34" s="97">
        <f t="shared" si="7"/>
        <v>20</v>
      </c>
      <c r="B34" s="194" t="s">
        <v>181</v>
      </c>
      <c r="C34" s="194"/>
      <c r="D34" s="100"/>
      <c r="E34" s="199"/>
      <c r="F34" s="200"/>
      <c r="G34" s="200"/>
      <c r="H34" s="200"/>
      <c r="I34" s="201"/>
    </row>
    <row r="35" spans="1:9" ht="25.5" customHeight="1" x14ac:dyDescent="0.15">
      <c r="E35" s="202"/>
      <c r="F35" s="203"/>
      <c r="G35" s="203"/>
      <c r="H35" s="203"/>
      <c r="I35" s="204"/>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津田 新二</cp:lastModifiedBy>
  <cp:lastPrinted>2020-01-30T07:21:28Z</cp:lastPrinted>
  <dcterms:created xsi:type="dcterms:W3CDTF">2019-12-05T07:14:28Z</dcterms:created>
  <dcterms:modified xsi:type="dcterms:W3CDTF">2020-01-30T07:21:33Z</dcterms:modified>
  <cp:category/>
</cp:coreProperties>
</file>